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harts/chart1.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codeName="{AE6600E7-7A62-396C-DE95-9942FA9DD81E}"/>
  <workbookPr codeName="ThisWorkbook"/>
  <mc:AlternateContent xmlns:mc="http://schemas.openxmlformats.org/markup-compatibility/2006">
    <mc:Choice Requires="x15">
      <x15ac:absPath xmlns:x15ac="http://schemas.microsoft.com/office/spreadsheetml/2010/11/ac" url="C:\Users\gz\Documents\RE\CSTC-Tools\Excel Tools\"/>
    </mc:Choice>
  </mc:AlternateContent>
  <xr:revisionPtr revIDLastSave="0" documentId="13_ncr:1_{A61DABE9-F196-4A4C-8BED-A4D2861AB36F}" xr6:coauthVersionLast="47" xr6:coauthVersionMax="47" xr10:uidLastSave="{00000000-0000-0000-0000-000000000000}"/>
  <bookViews>
    <workbookView xWindow="8565" yWindow="75" windowWidth="20265" windowHeight="17235" tabRatio="710" xr2:uid="{00000000-000D-0000-FFFF-FFFF00000000}"/>
  </bookViews>
  <sheets>
    <sheet name="About" sheetId="1" r:id="rId1"/>
    <sheet name="Intro" sheetId="2" r:id="rId2"/>
    <sheet name="Definitions" sheetId="3" r:id="rId3"/>
    <sheet name="Glazing" sheetId="4" r:id="rId4"/>
    <sheet name="Solar prot device" sheetId="5" r:id="rId5"/>
    <sheet name="Solar prot device - data" sheetId="6" r:id="rId6"/>
    <sheet name="Results-1" sheetId="7" r:id="rId7"/>
    <sheet name="Results-2" sheetId="8" r:id="rId8"/>
    <sheet name="Results-3" sheetId="9" r:id="rId9"/>
    <sheet name="Update" sheetId="10" r:id="rId10"/>
    <sheet name="GA_cookies" sheetId="11" state="veryHidden" r:id="rId11"/>
  </sheets>
  <definedNames>
    <definedName name="Blind">'Solar prot device - data'!$B$2</definedName>
    <definedName name="Definitions">Definitions!$B$2</definedName>
    <definedName name="Glazing" localSheetId="4">'Solar prot device'!$B$2</definedName>
    <definedName name="Glazing">Glazing!$B$2</definedName>
    <definedName name="_xlnm.Print_Area" localSheetId="2">Definitions!$A$1:$D$51</definedName>
    <definedName name="_xlnm.Print_Area" localSheetId="3">Glazing!$A$1:$M$15</definedName>
    <definedName name="_xlnm.Print_Area" localSheetId="1">Intro!$A$1:$D$17</definedName>
    <definedName name="_xlnm.Print_Area" localSheetId="6">'Results-1'!$B$1:$S$114</definedName>
    <definedName name="_xlnm.Print_Area" localSheetId="7">'Results-2'!$B$1:$M$43</definedName>
    <definedName name="_xlnm.Print_Area" localSheetId="8">'Results-3'!$A$1:$X$114</definedName>
    <definedName name="_xlnm.Print_Area" localSheetId="4">'Solar prot device'!$A$1:$J$16</definedName>
    <definedName name="_xlnm.Print_Area" localSheetId="5">'Solar prot device - data'!$A$1:$K$114</definedName>
    <definedName name="Results1" localSheetId="8">'Results-3'!$B$2</definedName>
    <definedName name="Results1">'Results-1'!$B$2</definedName>
    <definedName name="Results2">'Results-2'!$B$2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6" i="8" l="1"/>
  <c r="AE16" i="8"/>
  <c r="AD16" i="8"/>
  <c r="AB16" i="8"/>
  <c r="AA16" i="8"/>
  <c r="Z16" i="8"/>
  <c r="X16" i="8"/>
  <c r="W16" i="8"/>
  <c r="V16" i="8"/>
  <c r="AG37" i="9" l="1"/>
  <c r="AC37" i="9"/>
  <c r="X37" i="9"/>
  <c r="BJ37" i="9" s="1"/>
  <c r="T37" i="9"/>
  <c r="BF37" i="9" s="1"/>
  <c r="P37" i="9"/>
  <c r="BB37" i="9" s="1"/>
  <c r="L37" i="9"/>
  <c r="AX37" i="9" s="1"/>
  <c r="I37" i="9"/>
  <c r="H37" i="9"/>
  <c r="G37" i="9"/>
  <c r="F37" i="9"/>
  <c r="AB37" i="9" s="1"/>
  <c r="C37" i="9"/>
  <c r="B37" i="9"/>
  <c r="AG36" i="9"/>
  <c r="AC36" i="9"/>
  <c r="X36" i="9"/>
  <c r="BJ36" i="9" s="1"/>
  <c r="T36" i="9"/>
  <c r="BF36" i="9" s="1"/>
  <c r="P36" i="9"/>
  <c r="BB36" i="9" s="1"/>
  <c r="L36" i="9"/>
  <c r="AX36" i="9" s="1"/>
  <c r="I36" i="9"/>
  <c r="H36" i="9"/>
  <c r="G36" i="9"/>
  <c r="F36" i="9"/>
  <c r="AB36" i="9" s="1"/>
  <c r="C36" i="9"/>
  <c r="B36" i="9"/>
  <c r="AG35" i="9"/>
  <c r="AC35" i="9"/>
  <c r="X35" i="9"/>
  <c r="BJ35" i="9" s="1"/>
  <c r="T35" i="9"/>
  <c r="BF35" i="9" s="1"/>
  <c r="P35" i="9"/>
  <c r="BB35" i="9" s="1"/>
  <c r="L35" i="9"/>
  <c r="AX35" i="9" s="1"/>
  <c r="I35" i="9"/>
  <c r="H35" i="9"/>
  <c r="G35" i="9"/>
  <c r="F35" i="9"/>
  <c r="AB35" i="9" s="1"/>
  <c r="C35" i="9"/>
  <c r="B35" i="9"/>
  <c r="AG34" i="9"/>
  <c r="AC34" i="9"/>
  <c r="X34" i="9"/>
  <c r="BJ34" i="9" s="1"/>
  <c r="T34" i="9"/>
  <c r="BF34" i="9" s="1"/>
  <c r="P34" i="9"/>
  <c r="BB34" i="9" s="1"/>
  <c r="L34" i="9"/>
  <c r="AX34" i="9" s="1"/>
  <c r="I34" i="9"/>
  <c r="H34" i="9"/>
  <c r="G34" i="9"/>
  <c r="F34" i="9"/>
  <c r="AB34" i="9" s="1"/>
  <c r="C34" i="9"/>
  <c r="B34" i="9"/>
  <c r="AG33" i="9"/>
  <c r="AC33" i="9"/>
  <c r="X33" i="9"/>
  <c r="BJ33" i="9" s="1"/>
  <c r="T33" i="9"/>
  <c r="BF33" i="9" s="1"/>
  <c r="P33" i="9"/>
  <c r="BB33" i="9" s="1"/>
  <c r="L33" i="9"/>
  <c r="AX33" i="9" s="1"/>
  <c r="I33" i="9"/>
  <c r="H33" i="9"/>
  <c r="G33" i="9"/>
  <c r="F33" i="9"/>
  <c r="AB33" i="9" s="1"/>
  <c r="C33" i="9"/>
  <c r="B33" i="9"/>
  <c r="AG32" i="9"/>
  <c r="AC32" i="9"/>
  <c r="X32" i="9"/>
  <c r="BJ32" i="9" s="1"/>
  <c r="T32" i="9"/>
  <c r="BF32" i="9" s="1"/>
  <c r="P32" i="9"/>
  <c r="BB32" i="9" s="1"/>
  <c r="L32" i="9"/>
  <c r="AX32" i="9" s="1"/>
  <c r="I32" i="9"/>
  <c r="H32" i="9"/>
  <c r="G32" i="9"/>
  <c r="F32" i="9"/>
  <c r="AB32" i="9" s="1"/>
  <c r="C32" i="9"/>
  <c r="B32" i="9"/>
  <c r="AG31" i="9"/>
  <c r="AC31" i="9"/>
  <c r="X31" i="9"/>
  <c r="BJ31" i="9" s="1"/>
  <c r="T31" i="9"/>
  <c r="BF31" i="9" s="1"/>
  <c r="P31" i="9"/>
  <c r="BB31" i="9" s="1"/>
  <c r="L31" i="9"/>
  <c r="AX31" i="9" s="1"/>
  <c r="I31" i="9"/>
  <c r="H31" i="9"/>
  <c r="G31" i="9"/>
  <c r="F31" i="9"/>
  <c r="AB31" i="9" s="1"/>
  <c r="C31" i="9"/>
  <c r="B31" i="9"/>
  <c r="AG30" i="9"/>
  <c r="AC30" i="9"/>
  <c r="X30" i="9"/>
  <c r="BJ30" i="9" s="1"/>
  <c r="T30" i="9"/>
  <c r="BF30" i="9" s="1"/>
  <c r="P30" i="9"/>
  <c r="BB30" i="9" s="1"/>
  <c r="L30" i="9"/>
  <c r="AX30" i="9" s="1"/>
  <c r="I30" i="9"/>
  <c r="H30" i="9"/>
  <c r="G30" i="9"/>
  <c r="F30" i="9"/>
  <c r="AB30" i="9" s="1"/>
  <c r="C30" i="9"/>
  <c r="B30" i="9"/>
  <c r="AG29" i="9"/>
  <c r="AC29" i="9"/>
  <c r="X29" i="9"/>
  <c r="BJ29" i="9" s="1"/>
  <c r="T29" i="9"/>
  <c r="BF29" i="9" s="1"/>
  <c r="P29" i="9"/>
  <c r="BB29" i="9" s="1"/>
  <c r="L29" i="9"/>
  <c r="AX29" i="9" s="1"/>
  <c r="I29" i="9"/>
  <c r="H29" i="9"/>
  <c r="G29" i="9"/>
  <c r="F29" i="9"/>
  <c r="AB29" i="9" s="1"/>
  <c r="C29" i="9"/>
  <c r="B29" i="9"/>
  <c r="AG28" i="9"/>
  <c r="AC28" i="9"/>
  <c r="X28" i="9"/>
  <c r="BJ28" i="9" s="1"/>
  <c r="T28" i="9"/>
  <c r="BF28" i="9" s="1"/>
  <c r="P28" i="9"/>
  <c r="BB28" i="9" s="1"/>
  <c r="L28" i="9"/>
  <c r="AX28" i="9" s="1"/>
  <c r="I28" i="9"/>
  <c r="H28" i="9"/>
  <c r="G28" i="9"/>
  <c r="F28" i="9"/>
  <c r="AB28" i="9" s="1"/>
  <c r="C28" i="9"/>
  <c r="B28" i="9"/>
  <c r="AG27" i="9"/>
  <c r="AC27" i="9"/>
  <c r="X27" i="9"/>
  <c r="BJ27" i="9" s="1"/>
  <c r="T27" i="9"/>
  <c r="BF27" i="9" s="1"/>
  <c r="P27" i="9"/>
  <c r="BB27" i="9" s="1"/>
  <c r="L27" i="9"/>
  <c r="AX27" i="9" s="1"/>
  <c r="I27" i="9"/>
  <c r="H27" i="9"/>
  <c r="G27" i="9"/>
  <c r="F27" i="9"/>
  <c r="AB27" i="9" s="1"/>
  <c r="C27" i="9"/>
  <c r="B27" i="9"/>
  <c r="BQ4" i="9"/>
  <c r="BP4" i="9"/>
  <c r="BO4" i="9"/>
  <c r="BN4" i="9"/>
  <c r="AC114" i="9"/>
  <c r="T114" i="9"/>
  <c r="BF114" i="9" s="1"/>
  <c r="N114" i="9"/>
  <c r="L114" i="9"/>
  <c r="H114" i="9"/>
  <c r="G114" i="9"/>
  <c r="F114" i="9"/>
  <c r="V114" i="9" s="1"/>
  <c r="C114" i="9"/>
  <c r="BF113" i="9"/>
  <c r="BE113" i="9"/>
  <c r="AH113" i="9"/>
  <c r="AF113" i="9"/>
  <c r="AE113" i="9"/>
  <c r="AD113" i="9"/>
  <c r="Z113" i="9"/>
  <c r="V113" i="9"/>
  <c r="BH113" i="9" s="1"/>
  <c r="U113" i="9"/>
  <c r="BG113" i="9" s="1"/>
  <c r="T113" i="9"/>
  <c r="S113" i="9"/>
  <c r="N113" i="9"/>
  <c r="AZ113" i="9" s="1"/>
  <c r="L113" i="9"/>
  <c r="K113" i="9"/>
  <c r="H113" i="9"/>
  <c r="G113" i="9"/>
  <c r="F113" i="9"/>
  <c r="W113" i="9" s="1"/>
  <c r="BI113" i="9" s="1"/>
  <c r="C113" i="9"/>
  <c r="AV112" i="9"/>
  <c r="AI112" i="9"/>
  <c r="AG112" i="9"/>
  <c r="AE112" i="9"/>
  <c r="AC112" i="9"/>
  <c r="AA112" i="9"/>
  <c r="X112" i="9"/>
  <c r="BJ112" i="9" s="1"/>
  <c r="V112" i="9"/>
  <c r="BH112" i="9" s="1"/>
  <c r="U112" i="9"/>
  <c r="BG112" i="9" s="1"/>
  <c r="T112" i="9"/>
  <c r="BF112" i="9" s="1"/>
  <c r="S112" i="9"/>
  <c r="BE112" i="9" s="1"/>
  <c r="R112" i="9"/>
  <c r="BD112" i="9" s="1"/>
  <c r="N112" i="9"/>
  <c r="M112" i="9"/>
  <c r="L112" i="9"/>
  <c r="K112" i="9"/>
  <c r="AW112" i="9" s="1"/>
  <c r="J112" i="9"/>
  <c r="H112" i="9"/>
  <c r="AD112" i="9" s="1"/>
  <c r="G112" i="9"/>
  <c r="F112" i="9"/>
  <c r="C112" i="9"/>
  <c r="AD111" i="9"/>
  <c r="AC111" i="9"/>
  <c r="AB111" i="9"/>
  <c r="AA111" i="9"/>
  <c r="Z111" i="9"/>
  <c r="R111" i="9"/>
  <c r="Q111" i="9"/>
  <c r="M111" i="9"/>
  <c r="H111" i="9"/>
  <c r="G111" i="9"/>
  <c r="F111" i="9"/>
  <c r="C111" i="9"/>
  <c r="AH110" i="9"/>
  <c r="AG110" i="9"/>
  <c r="AE110" i="9"/>
  <c r="AC110" i="9"/>
  <c r="V110" i="9"/>
  <c r="BH110" i="9" s="1"/>
  <c r="T110" i="9"/>
  <c r="BF110" i="9" s="1"/>
  <c r="S110" i="9"/>
  <c r="BE110" i="9" s="1"/>
  <c r="R110" i="9"/>
  <c r="Q110" i="9"/>
  <c r="BC110" i="9" s="1"/>
  <c r="N110" i="9"/>
  <c r="K110" i="9"/>
  <c r="J110" i="9"/>
  <c r="H110" i="9"/>
  <c r="G110" i="9"/>
  <c r="F110" i="9"/>
  <c r="AI110" i="9" s="1"/>
  <c r="C110" i="9"/>
  <c r="AV109" i="9"/>
  <c r="AI109" i="9"/>
  <c r="AH109" i="9"/>
  <c r="AG109" i="9"/>
  <c r="AF109" i="9"/>
  <c r="X109" i="9"/>
  <c r="BJ109" i="9" s="1"/>
  <c r="W109" i="9"/>
  <c r="BI109" i="9" s="1"/>
  <c r="U109" i="9"/>
  <c r="BG109" i="9" s="1"/>
  <c r="S109" i="9"/>
  <c r="R109" i="9"/>
  <c r="BD109" i="9" s="1"/>
  <c r="P109" i="9"/>
  <c r="O109" i="9"/>
  <c r="M109" i="9"/>
  <c r="K109" i="9"/>
  <c r="J109" i="9"/>
  <c r="H109" i="9"/>
  <c r="G109" i="9"/>
  <c r="Q109" i="9" s="1"/>
  <c r="F109" i="9"/>
  <c r="AE109" i="9" s="1"/>
  <c r="C109" i="9"/>
  <c r="Z108" i="9"/>
  <c r="V108" i="9"/>
  <c r="BH108" i="9" s="1"/>
  <c r="P108" i="9"/>
  <c r="H108" i="9"/>
  <c r="G108" i="9"/>
  <c r="R108" i="9" s="1"/>
  <c r="F108" i="9"/>
  <c r="C108" i="9"/>
  <c r="AG107" i="9"/>
  <c r="AF107" i="9"/>
  <c r="AE107" i="9"/>
  <c r="X107" i="9"/>
  <c r="BJ107" i="9" s="1"/>
  <c r="U107" i="9"/>
  <c r="BG107" i="9" s="1"/>
  <c r="S107" i="9"/>
  <c r="BE107" i="9" s="1"/>
  <c r="Q107" i="9"/>
  <c r="N107" i="9"/>
  <c r="AZ107" i="9" s="1"/>
  <c r="K107" i="9"/>
  <c r="AW107" i="9" s="1"/>
  <c r="H107" i="9"/>
  <c r="AD107" i="9" s="1"/>
  <c r="G107" i="9"/>
  <c r="V107" i="9" s="1"/>
  <c r="BH107" i="9" s="1"/>
  <c r="F107" i="9"/>
  <c r="C107" i="9"/>
  <c r="AV106" i="9"/>
  <c r="AI106" i="9"/>
  <c r="AG106" i="9"/>
  <c r="AF106" i="9"/>
  <c r="AE106" i="9"/>
  <c r="W106" i="9"/>
  <c r="BI106" i="9" s="1"/>
  <c r="V106" i="9"/>
  <c r="BH106" i="9" s="1"/>
  <c r="U106" i="9"/>
  <c r="BG106" i="9" s="1"/>
  <c r="T106" i="9"/>
  <c r="BF106" i="9" s="1"/>
  <c r="O106" i="9"/>
  <c r="M106" i="9"/>
  <c r="L106" i="9"/>
  <c r="AX106" i="9" s="1"/>
  <c r="J106" i="9"/>
  <c r="H106" i="9"/>
  <c r="AA106" i="9" s="1"/>
  <c r="G106" i="9"/>
  <c r="F106" i="9"/>
  <c r="X106" i="9" s="1"/>
  <c r="BJ106" i="9" s="1"/>
  <c r="C106" i="9"/>
  <c r="AD105" i="9"/>
  <c r="AC105" i="9"/>
  <c r="Z105" i="9"/>
  <c r="L105" i="9"/>
  <c r="H105" i="9"/>
  <c r="G105" i="9"/>
  <c r="M105" i="9" s="1"/>
  <c r="F105" i="9"/>
  <c r="C105" i="9"/>
  <c r="AE104" i="9"/>
  <c r="T104" i="9"/>
  <c r="BF104" i="9" s="1"/>
  <c r="R104" i="9"/>
  <c r="N104" i="9"/>
  <c r="H104" i="9"/>
  <c r="G104" i="9"/>
  <c r="F104" i="9"/>
  <c r="C104" i="9"/>
  <c r="AD103" i="9"/>
  <c r="AC103" i="9"/>
  <c r="AB103" i="9"/>
  <c r="AA103" i="9"/>
  <c r="Z103" i="9"/>
  <c r="R103" i="9"/>
  <c r="Q103" i="9"/>
  <c r="BC103" i="9" s="1"/>
  <c r="L103" i="9"/>
  <c r="H103" i="9"/>
  <c r="G103" i="9"/>
  <c r="AF103" i="9" s="1"/>
  <c r="F103" i="9"/>
  <c r="C103" i="9"/>
  <c r="BE102" i="9"/>
  <c r="AT102" i="9"/>
  <c r="AI102" i="9"/>
  <c r="AH102" i="9"/>
  <c r="AG102" i="9"/>
  <c r="AE102" i="9"/>
  <c r="AB102" i="9"/>
  <c r="Z102" i="9"/>
  <c r="X102" i="9"/>
  <c r="BJ102" i="9" s="1"/>
  <c r="V102" i="9"/>
  <c r="BH102" i="9" s="1"/>
  <c r="T102" i="9"/>
  <c r="BF102" i="9" s="1"/>
  <c r="S102" i="9"/>
  <c r="R102" i="9"/>
  <c r="BD102" i="9" s="1"/>
  <c r="Q102" i="9"/>
  <c r="BC102" i="9" s="1"/>
  <c r="N102" i="9"/>
  <c r="L102" i="9"/>
  <c r="K102" i="9"/>
  <c r="AW102" i="9" s="1"/>
  <c r="J102" i="9"/>
  <c r="AV102" i="9" s="1"/>
  <c r="H102" i="9"/>
  <c r="AC102" i="9" s="1"/>
  <c r="G102" i="9"/>
  <c r="F102" i="9"/>
  <c r="C102" i="9"/>
  <c r="X101" i="9"/>
  <c r="BJ101" i="9" s="1"/>
  <c r="P101" i="9"/>
  <c r="M101" i="9"/>
  <c r="AY101" i="9" s="1"/>
  <c r="H101" i="9"/>
  <c r="G101" i="9"/>
  <c r="F101" i="9"/>
  <c r="AD101" i="9" s="1"/>
  <c r="C101" i="9"/>
  <c r="AD100" i="9"/>
  <c r="AC100" i="9"/>
  <c r="Z100" i="9"/>
  <c r="U100" i="9"/>
  <c r="BG100" i="9" s="1"/>
  <c r="T100" i="9"/>
  <c r="BF100" i="9" s="1"/>
  <c r="O100" i="9"/>
  <c r="H100" i="9"/>
  <c r="G100" i="9"/>
  <c r="F100" i="9"/>
  <c r="W100" i="9" s="1"/>
  <c r="BI100" i="9" s="1"/>
  <c r="C100" i="9"/>
  <c r="AC99" i="9"/>
  <c r="AB99" i="9"/>
  <c r="X99" i="9"/>
  <c r="BJ99" i="9" s="1"/>
  <c r="U99" i="9"/>
  <c r="BG99" i="9" s="1"/>
  <c r="N99" i="9"/>
  <c r="M99" i="9"/>
  <c r="AY99" i="9" s="1"/>
  <c r="L99" i="9"/>
  <c r="AX99" i="9" s="1"/>
  <c r="H99" i="9"/>
  <c r="G99" i="9"/>
  <c r="F99" i="9"/>
  <c r="AD99" i="9" s="1"/>
  <c r="C99" i="9"/>
  <c r="AV98" i="9"/>
  <c r="AG98" i="9"/>
  <c r="AF98" i="9"/>
  <c r="AB98" i="9"/>
  <c r="AA98" i="9"/>
  <c r="X98" i="9"/>
  <c r="BJ98" i="9" s="1"/>
  <c r="U98" i="9"/>
  <c r="BG98" i="9" s="1"/>
  <c r="T98" i="9"/>
  <c r="BF98" i="9" s="1"/>
  <c r="S98" i="9"/>
  <c r="BE98" i="9" s="1"/>
  <c r="P98" i="9"/>
  <c r="O98" i="9"/>
  <c r="M98" i="9"/>
  <c r="K98" i="9"/>
  <c r="AW98" i="9" s="1"/>
  <c r="J98" i="9"/>
  <c r="H98" i="9"/>
  <c r="AD98" i="9" s="1"/>
  <c r="G98" i="9"/>
  <c r="AI98" i="9" s="1"/>
  <c r="F98" i="9"/>
  <c r="AH98" i="9" s="1"/>
  <c r="C98" i="9"/>
  <c r="AI97" i="9"/>
  <c r="AE97" i="9"/>
  <c r="R97" i="9"/>
  <c r="Q97" i="9"/>
  <c r="BC97" i="9" s="1"/>
  <c r="N97" i="9"/>
  <c r="H97" i="9"/>
  <c r="G97" i="9"/>
  <c r="F97" i="9"/>
  <c r="AH97" i="9" s="1"/>
  <c r="C97" i="9"/>
  <c r="AD96" i="9"/>
  <c r="H96" i="9"/>
  <c r="G96" i="9"/>
  <c r="X96" i="9" s="1"/>
  <c r="BJ96" i="9" s="1"/>
  <c r="F96" i="9"/>
  <c r="C96" i="9"/>
  <c r="W95" i="9"/>
  <c r="BI95" i="9" s="1"/>
  <c r="H95" i="9"/>
  <c r="G95" i="9"/>
  <c r="AG95" i="9" s="1"/>
  <c r="F95" i="9"/>
  <c r="V95" i="9" s="1"/>
  <c r="BH95" i="9" s="1"/>
  <c r="C95" i="9"/>
  <c r="AD94" i="9"/>
  <c r="AB94" i="9"/>
  <c r="V94" i="9"/>
  <c r="BH94" i="9" s="1"/>
  <c r="H94" i="9"/>
  <c r="G94" i="9"/>
  <c r="M94" i="9" s="1"/>
  <c r="AY94" i="9" s="1"/>
  <c r="F94" i="9"/>
  <c r="C94" i="9"/>
  <c r="BC93" i="9"/>
  <c r="AI93" i="9"/>
  <c r="AE93" i="9"/>
  <c r="V93" i="9"/>
  <c r="BH93" i="9" s="1"/>
  <c r="U93" i="9"/>
  <c r="BG93" i="9" s="1"/>
  <c r="T93" i="9"/>
  <c r="BF93" i="9" s="1"/>
  <c r="R93" i="9"/>
  <c r="Q93" i="9"/>
  <c r="N93" i="9"/>
  <c r="M93" i="9"/>
  <c r="AY93" i="9" s="1"/>
  <c r="L93" i="9"/>
  <c r="J93" i="9"/>
  <c r="H93" i="9"/>
  <c r="AC93" i="9" s="1"/>
  <c r="G93" i="9"/>
  <c r="F93" i="9"/>
  <c r="C93" i="9"/>
  <c r="AG92" i="9"/>
  <c r="AF92" i="9"/>
  <c r="AC92" i="9"/>
  <c r="AB92" i="9"/>
  <c r="AM92" i="9" s="1"/>
  <c r="Z92" i="9"/>
  <c r="W92" i="9"/>
  <c r="BI92" i="9" s="1"/>
  <c r="Q92" i="9"/>
  <c r="P92" i="9"/>
  <c r="BB92" i="9" s="1"/>
  <c r="O92" i="9"/>
  <c r="L92" i="9"/>
  <c r="AX92" i="9" s="1"/>
  <c r="K92" i="9"/>
  <c r="AW92" i="9" s="1"/>
  <c r="H92" i="9"/>
  <c r="AD92" i="9" s="1"/>
  <c r="G92" i="9"/>
  <c r="F92" i="9"/>
  <c r="AI92" i="9" s="1"/>
  <c r="C92" i="9"/>
  <c r="AI91" i="9"/>
  <c r="AH91" i="9"/>
  <c r="AG91" i="9"/>
  <c r="AE91" i="9"/>
  <c r="X91" i="9"/>
  <c r="BJ91" i="9" s="1"/>
  <c r="V91" i="9"/>
  <c r="BH91" i="9" s="1"/>
  <c r="U91" i="9"/>
  <c r="BG91" i="9" s="1"/>
  <c r="T91" i="9"/>
  <c r="BF91" i="9" s="1"/>
  <c r="R91" i="9"/>
  <c r="N91" i="9"/>
  <c r="M91" i="9"/>
  <c r="AY91" i="9" s="1"/>
  <c r="L91" i="9"/>
  <c r="AX91" i="9" s="1"/>
  <c r="J91" i="9"/>
  <c r="H91" i="9"/>
  <c r="Z91" i="9" s="1"/>
  <c r="G91" i="9"/>
  <c r="F91" i="9"/>
  <c r="C91" i="9"/>
  <c r="AG90" i="9"/>
  <c r="AC90" i="9"/>
  <c r="AB90" i="9"/>
  <c r="Z90" i="9"/>
  <c r="X90" i="9"/>
  <c r="BJ90" i="9" s="1"/>
  <c r="U90" i="9"/>
  <c r="BG90" i="9" s="1"/>
  <c r="P90" i="9"/>
  <c r="O90" i="9"/>
  <c r="BA90" i="9" s="1"/>
  <c r="M90" i="9"/>
  <c r="AN90" i="9" s="1"/>
  <c r="K90" i="9"/>
  <c r="AW90" i="9" s="1"/>
  <c r="H90" i="9"/>
  <c r="AD90" i="9" s="1"/>
  <c r="G90" i="9"/>
  <c r="Q90" i="9" s="1"/>
  <c r="F90" i="9"/>
  <c r="AI90" i="9" s="1"/>
  <c r="C90" i="9"/>
  <c r="X89" i="9"/>
  <c r="BJ89" i="9" s="1"/>
  <c r="S89" i="9"/>
  <c r="N89" i="9"/>
  <c r="AZ89" i="9" s="1"/>
  <c r="H89" i="9"/>
  <c r="G89" i="9"/>
  <c r="F89" i="9"/>
  <c r="AA89" i="9" s="1"/>
  <c r="C89" i="9"/>
  <c r="AD88" i="9"/>
  <c r="AB88" i="9"/>
  <c r="H88" i="9"/>
  <c r="G88" i="9"/>
  <c r="AI88" i="9" s="1"/>
  <c r="F88" i="9"/>
  <c r="Z88" i="9" s="1"/>
  <c r="C88" i="9"/>
  <c r="AI87" i="9"/>
  <c r="AH87" i="9"/>
  <c r="AE87" i="9"/>
  <c r="Z87" i="9"/>
  <c r="X87" i="9"/>
  <c r="BJ87" i="9" s="1"/>
  <c r="V87" i="9"/>
  <c r="BH87" i="9" s="1"/>
  <c r="T87" i="9"/>
  <c r="BF87" i="9" s="1"/>
  <c r="N87" i="9"/>
  <c r="AZ87" i="9" s="1"/>
  <c r="M87" i="9"/>
  <c r="AY87" i="9" s="1"/>
  <c r="L87" i="9"/>
  <c r="AX87" i="9" s="1"/>
  <c r="H87" i="9"/>
  <c r="G87" i="9"/>
  <c r="F87" i="9"/>
  <c r="AG87" i="9" s="1"/>
  <c r="C87" i="9"/>
  <c r="AH86" i="9"/>
  <c r="AC86" i="9"/>
  <c r="AB86" i="9"/>
  <c r="Z86" i="9"/>
  <c r="W86" i="9"/>
  <c r="BI86" i="9" s="1"/>
  <c r="L86" i="9"/>
  <c r="H86" i="9"/>
  <c r="AD86" i="9" s="1"/>
  <c r="G86" i="9"/>
  <c r="S86" i="9" s="1"/>
  <c r="F86" i="9"/>
  <c r="C86" i="9"/>
  <c r="AF85" i="9"/>
  <c r="AA85" i="9"/>
  <c r="T85" i="9"/>
  <c r="BF85" i="9" s="1"/>
  <c r="S85" i="9"/>
  <c r="BE85" i="9" s="1"/>
  <c r="O85" i="9"/>
  <c r="J85" i="9"/>
  <c r="AV85" i="9" s="1"/>
  <c r="H85" i="9"/>
  <c r="AC85" i="9" s="1"/>
  <c r="G85" i="9"/>
  <c r="V85" i="9" s="1"/>
  <c r="BH85" i="9" s="1"/>
  <c r="F85" i="9"/>
  <c r="X85" i="9" s="1"/>
  <c r="BJ85" i="9" s="1"/>
  <c r="C85" i="9"/>
  <c r="AF84" i="9"/>
  <c r="AB84" i="9"/>
  <c r="S84" i="9"/>
  <c r="O84" i="9"/>
  <c r="K84" i="9"/>
  <c r="H84" i="9"/>
  <c r="G84" i="9"/>
  <c r="W84" i="9" s="1"/>
  <c r="BI84" i="9" s="1"/>
  <c r="F84" i="9"/>
  <c r="AG84" i="9" s="1"/>
  <c r="C84" i="9"/>
  <c r="AI83" i="9"/>
  <c r="AE83" i="9"/>
  <c r="AD83" i="9"/>
  <c r="U83" i="9"/>
  <c r="BG83" i="9" s="1"/>
  <c r="M83" i="9"/>
  <c r="J83" i="9"/>
  <c r="H83" i="9"/>
  <c r="G83" i="9"/>
  <c r="F83" i="9"/>
  <c r="R83" i="9" s="1"/>
  <c r="BD83" i="9" s="1"/>
  <c r="C83" i="9"/>
  <c r="AH82" i="9"/>
  <c r="AD82" i="9"/>
  <c r="AC82" i="9"/>
  <c r="AB82" i="9"/>
  <c r="Z82" i="9"/>
  <c r="U82" i="9"/>
  <c r="BG82" i="9" s="1"/>
  <c r="T82" i="9"/>
  <c r="BF82" i="9" s="1"/>
  <c r="S82" i="9"/>
  <c r="Q82" i="9"/>
  <c r="BC82" i="9" s="1"/>
  <c r="M82" i="9"/>
  <c r="L82" i="9"/>
  <c r="K82" i="9"/>
  <c r="AW82" i="9" s="1"/>
  <c r="H82" i="9"/>
  <c r="G82" i="9"/>
  <c r="F82" i="9"/>
  <c r="AE82" i="9" s="1"/>
  <c r="C82" i="9"/>
  <c r="BG81" i="9"/>
  <c r="AI81" i="9"/>
  <c r="AH81" i="9"/>
  <c r="AG81" i="9"/>
  <c r="X81" i="9"/>
  <c r="BJ81" i="9" s="1"/>
  <c r="U81" i="9"/>
  <c r="T81" i="9"/>
  <c r="BF81" i="9" s="1"/>
  <c r="S81" i="9"/>
  <c r="BE81" i="9" s="1"/>
  <c r="R81" i="9"/>
  <c r="Q81" i="9"/>
  <c r="BC81" i="9" s="1"/>
  <c r="P81" i="9"/>
  <c r="AQ81" i="9" s="1"/>
  <c r="M81" i="9"/>
  <c r="L81" i="9"/>
  <c r="K81" i="9"/>
  <c r="J81" i="9"/>
  <c r="AV81" i="9" s="1"/>
  <c r="H81" i="9"/>
  <c r="AB81" i="9" s="1"/>
  <c r="G81" i="9"/>
  <c r="F81" i="9"/>
  <c r="AF81" i="9" s="1"/>
  <c r="C81" i="9"/>
  <c r="W80" i="9"/>
  <c r="BI80" i="9" s="1"/>
  <c r="H80" i="9"/>
  <c r="AA80" i="9" s="1"/>
  <c r="G80" i="9"/>
  <c r="AH80" i="9" s="1"/>
  <c r="F80" i="9"/>
  <c r="C80" i="9"/>
  <c r="Z79" i="9"/>
  <c r="W79" i="9"/>
  <c r="BI79" i="9" s="1"/>
  <c r="J79" i="9"/>
  <c r="AV79" i="9" s="1"/>
  <c r="H79" i="9"/>
  <c r="G79" i="9"/>
  <c r="F79" i="9"/>
  <c r="AG79" i="9" s="1"/>
  <c r="C79" i="9"/>
  <c r="BD78" i="9"/>
  <c r="AG78" i="9"/>
  <c r="AF78" i="9"/>
  <c r="X78" i="9"/>
  <c r="BJ78" i="9" s="1"/>
  <c r="V78" i="9"/>
  <c r="BH78" i="9" s="1"/>
  <c r="R78" i="9"/>
  <c r="Q78" i="9"/>
  <c r="BC78" i="9" s="1"/>
  <c r="N78" i="9"/>
  <c r="AZ78" i="9" s="1"/>
  <c r="J78" i="9"/>
  <c r="H78" i="9"/>
  <c r="AD78" i="9" s="1"/>
  <c r="AO78" i="9" s="1"/>
  <c r="G78" i="9"/>
  <c r="AE78" i="9" s="1"/>
  <c r="F78" i="9"/>
  <c r="C78" i="9"/>
  <c r="W77" i="9"/>
  <c r="BI77" i="9" s="1"/>
  <c r="V77" i="9"/>
  <c r="BH77" i="9" s="1"/>
  <c r="H77" i="9"/>
  <c r="G77" i="9"/>
  <c r="F77" i="9"/>
  <c r="AF77" i="9" s="1"/>
  <c r="C77" i="9"/>
  <c r="W76" i="9"/>
  <c r="BI76" i="9" s="1"/>
  <c r="V76" i="9"/>
  <c r="BH76" i="9" s="1"/>
  <c r="K76" i="9"/>
  <c r="H76" i="9"/>
  <c r="G76" i="9"/>
  <c r="F76" i="9"/>
  <c r="AF76" i="9" s="1"/>
  <c r="C76" i="9"/>
  <c r="AB75" i="9"/>
  <c r="AA75" i="9"/>
  <c r="W75" i="9"/>
  <c r="BI75" i="9" s="1"/>
  <c r="T75" i="9"/>
  <c r="BF75" i="9" s="1"/>
  <c r="M75" i="9"/>
  <c r="L75" i="9"/>
  <c r="AM75" i="9" s="1"/>
  <c r="J75" i="9"/>
  <c r="H75" i="9"/>
  <c r="G75" i="9"/>
  <c r="F75" i="9"/>
  <c r="AE75" i="9" s="1"/>
  <c r="C75" i="9"/>
  <c r="AI74" i="9"/>
  <c r="AD74" i="9"/>
  <c r="AC74" i="9"/>
  <c r="AB74" i="9"/>
  <c r="AA74" i="9"/>
  <c r="V74" i="9"/>
  <c r="BH74" i="9" s="1"/>
  <c r="U74" i="9"/>
  <c r="BG74" i="9" s="1"/>
  <c r="S74" i="9"/>
  <c r="AT74" i="9" s="1"/>
  <c r="Q74" i="9"/>
  <c r="N74" i="9"/>
  <c r="AO74" i="9" s="1"/>
  <c r="L74" i="9"/>
  <c r="AX74" i="9" s="1"/>
  <c r="K74" i="9"/>
  <c r="AL74" i="9" s="1"/>
  <c r="H74" i="9"/>
  <c r="G74" i="9"/>
  <c r="F74" i="9"/>
  <c r="C74" i="9"/>
  <c r="AT73" i="9"/>
  <c r="AI73" i="9"/>
  <c r="AH73" i="9"/>
  <c r="AG73" i="9"/>
  <c r="AD73" i="9"/>
  <c r="AB73" i="9"/>
  <c r="AA73" i="9"/>
  <c r="X73" i="9"/>
  <c r="BJ73" i="9" s="1"/>
  <c r="U73" i="9"/>
  <c r="BG73" i="9" s="1"/>
  <c r="T73" i="9"/>
  <c r="BF73" i="9" s="1"/>
  <c r="S73" i="9"/>
  <c r="BE73" i="9" s="1"/>
  <c r="R73" i="9"/>
  <c r="BD73" i="9" s="1"/>
  <c r="Q73" i="9"/>
  <c r="AR73" i="9" s="1"/>
  <c r="P73" i="9"/>
  <c r="AQ73" i="9" s="1"/>
  <c r="M73" i="9"/>
  <c r="AY73" i="9" s="1"/>
  <c r="L73" i="9"/>
  <c r="AX73" i="9" s="1"/>
  <c r="K73" i="9"/>
  <c r="AW73" i="9" s="1"/>
  <c r="J73" i="9"/>
  <c r="H73" i="9"/>
  <c r="AC73" i="9" s="1"/>
  <c r="G73" i="9"/>
  <c r="F73" i="9"/>
  <c r="AF73" i="9" s="1"/>
  <c r="C73" i="9"/>
  <c r="BC72" i="9"/>
  <c r="BB72" i="9"/>
  <c r="AQ72" i="9"/>
  <c r="AG72" i="9"/>
  <c r="AF72" i="9"/>
  <c r="AB72" i="9"/>
  <c r="AA72" i="9"/>
  <c r="Z72" i="9"/>
  <c r="X72" i="9"/>
  <c r="BJ72" i="9" s="1"/>
  <c r="T72" i="9"/>
  <c r="BF72" i="9" s="1"/>
  <c r="Q72" i="9"/>
  <c r="P72" i="9"/>
  <c r="L72" i="9"/>
  <c r="J72" i="9"/>
  <c r="AV72" i="9" s="1"/>
  <c r="H72" i="9"/>
  <c r="AC72" i="9" s="1"/>
  <c r="G72" i="9"/>
  <c r="O72" i="9" s="1"/>
  <c r="F72" i="9"/>
  <c r="AE72" i="9" s="1"/>
  <c r="C72" i="9"/>
  <c r="AB71" i="9"/>
  <c r="Z71" i="9"/>
  <c r="X71" i="9"/>
  <c r="BJ71" i="9" s="1"/>
  <c r="N71" i="9"/>
  <c r="J71" i="9"/>
  <c r="H71" i="9"/>
  <c r="G71" i="9"/>
  <c r="AE71" i="9" s="1"/>
  <c r="F71" i="9"/>
  <c r="C71" i="9"/>
  <c r="AI70" i="9"/>
  <c r="AF70" i="9"/>
  <c r="AD70" i="9"/>
  <c r="AA70" i="9"/>
  <c r="X70" i="9"/>
  <c r="BJ70" i="9" s="1"/>
  <c r="V70" i="9"/>
  <c r="BH70" i="9" s="1"/>
  <c r="P70" i="9"/>
  <c r="BB70" i="9" s="1"/>
  <c r="N70" i="9"/>
  <c r="AO70" i="9" s="1"/>
  <c r="M70" i="9"/>
  <c r="J70" i="9"/>
  <c r="H70" i="9"/>
  <c r="G70" i="9"/>
  <c r="W70" i="9" s="1"/>
  <c r="BI70" i="9" s="1"/>
  <c r="F70" i="9"/>
  <c r="C70" i="9"/>
  <c r="AP69" i="9"/>
  <c r="AG69" i="9"/>
  <c r="AE69" i="9"/>
  <c r="AD69" i="9"/>
  <c r="Z69" i="9"/>
  <c r="W69" i="9"/>
  <c r="BI69" i="9" s="1"/>
  <c r="Q69" i="9"/>
  <c r="AR69" i="9" s="1"/>
  <c r="O69" i="9"/>
  <c r="BA69" i="9" s="1"/>
  <c r="N69" i="9"/>
  <c r="M69" i="9"/>
  <c r="H69" i="9"/>
  <c r="G69" i="9"/>
  <c r="X69" i="9" s="1"/>
  <c r="BJ69" i="9" s="1"/>
  <c r="F69" i="9"/>
  <c r="C69" i="9"/>
  <c r="BG68" i="9"/>
  <c r="AW68" i="9"/>
  <c r="AP68" i="9"/>
  <c r="AF68" i="9"/>
  <c r="AE68" i="9"/>
  <c r="AC68" i="9"/>
  <c r="AB68" i="9"/>
  <c r="X68" i="9"/>
  <c r="BJ68" i="9" s="1"/>
  <c r="W68" i="9"/>
  <c r="BI68" i="9" s="1"/>
  <c r="U68" i="9"/>
  <c r="P68" i="9"/>
  <c r="O68" i="9"/>
  <c r="BA68" i="9" s="1"/>
  <c r="N68" i="9"/>
  <c r="M68" i="9"/>
  <c r="K68" i="9"/>
  <c r="H68" i="9"/>
  <c r="G68" i="9"/>
  <c r="F68" i="9"/>
  <c r="C68" i="9"/>
  <c r="AF67" i="9"/>
  <c r="AE67" i="9"/>
  <c r="AD67" i="9"/>
  <c r="U67" i="9"/>
  <c r="BG67" i="9" s="1"/>
  <c r="T67" i="9"/>
  <c r="BF67" i="9" s="1"/>
  <c r="R67" i="9"/>
  <c r="BD67" i="9" s="1"/>
  <c r="J67" i="9"/>
  <c r="H67" i="9"/>
  <c r="G67" i="9"/>
  <c r="F67" i="9"/>
  <c r="Z67" i="9" s="1"/>
  <c r="C67" i="9"/>
  <c r="AH66" i="9"/>
  <c r="AG66" i="9"/>
  <c r="AE66" i="9"/>
  <c r="X66" i="9"/>
  <c r="BJ66" i="9" s="1"/>
  <c r="V66" i="9"/>
  <c r="BH66" i="9" s="1"/>
  <c r="U66" i="9"/>
  <c r="BG66" i="9" s="1"/>
  <c r="T66" i="9"/>
  <c r="BF66" i="9" s="1"/>
  <c r="S66" i="9"/>
  <c r="BE66" i="9" s="1"/>
  <c r="Q66" i="9"/>
  <c r="N66" i="9"/>
  <c r="AZ66" i="9" s="1"/>
  <c r="M66" i="9"/>
  <c r="L66" i="9"/>
  <c r="K66" i="9"/>
  <c r="H66" i="9"/>
  <c r="G66" i="9"/>
  <c r="F66" i="9"/>
  <c r="C66" i="9"/>
  <c r="V65" i="9"/>
  <c r="BH65" i="9" s="1"/>
  <c r="O65" i="9"/>
  <c r="H65" i="9"/>
  <c r="AD65" i="9" s="1"/>
  <c r="G65" i="9"/>
  <c r="F65" i="9"/>
  <c r="AE65" i="9" s="1"/>
  <c r="C65" i="9"/>
  <c r="AD64" i="9"/>
  <c r="AC64" i="9"/>
  <c r="AA64" i="9"/>
  <c r="H64" i="9"/>
  <c r="G64" i="9"/>
  <c r="M64" i="9" s="1"/>
  <c r="F64" i="9"/>
  <c r="C64" i="9"/>
  <c r="AE63" i="9"/>
  <c r="S63" i="9"/>
  <c r="M63" i="9"/>
  <c r="AY63" i="9" s="1"/>
  <c r="H63" i="9"/>
  <c r="Z63" i="9" s="1"/>
  <c r="G63" i="9"/>
  <c r="F63" i="9"/>
  <c r="AB63" i="9" s="1"/>
  <c r="C63" i="9"/>
  <c r="AG62" i="9"/>
  <c r="AB62" i="9"/>
  <c r="X62" i="9"/>
  <c r="BJ62" i="9" s="1"/>
  <c r="U62" i="9"/>
  <c r="BG62" i="9" s="1"/>
  <c r="S62" i="9"/>
  <c r="BE62" i="9" s="1"/>
  <c r="P62" i="9"/>
  <c r="M62" i="9"/>
  <c r="AY62" i="9" s="1"/>
  <c r="K62" i="9"/>
  <c r="AW62" i="9" s="1"/>
  <c r="H62" i="9"/>
  <c r="AD62" i="9" s="1"/>
  <c r="G62" i="9"/>
  <c r="AF62" i="9" s="1"/>
  <c r="F62" i="9"/>
  <c r="AH62" i="9" s="1"/>
  <c r="C62" i="9"/>
  <c r="AE61" i="9"/>
  <c r="AB61" i="9"/>
  <c r="Z61" i="9"/>
  <c r="S61" i="9"/>
  <c r="N61" i="9"/>
  <c r="H61" i="9"/>
  <c r="G61" i="9"/>
  <c r="AH61" i="9" s="1"/>
  <c r="F61" i="9"/>
  <c r="C61" i="9"/>
  <c r="AI60" i="9"/>
  <c r="X60" i="9"/>
  <c r="BJ60" i="9" s="1"/>
  <c r="R60" i="9"/>
  <c r="M60" i="9"/>
  <c r="H60" i="9"/>
  <c r="AD60" i="9" s="1"/>
  <c r="G60" i="9"/>
  <c r="F60" i="9"/>
  <c r="Z60" i="9" s="1"/>
  <c r="C60" i="9"/>
  <c r="BD59" i="9"/>
  <c r="AI59" i="9"/>
  <c r="AG59" i="9"/>
  <c r="AA59" i="9"/>
  <c r="X59" i="9"/>
  <c r="BJ59" i="9" s="1"/>
  <c r="U59" i="9"/>
  <c r="BG59" i="9" s="1"/>
  <c r="R59" i="9"/>
  <c r="P59" i="9"/>
  <c r="M59" i="9"/>
  <c r="AY59" i="9" s="1"/>
  <c r="J59" i="9"/>
  <c r="H59" i="9"/>
  <c r="AD59" i="9" s="1"/>
  <c r="G59" i="9"/>
  <c r="AF59" i="9" s="1"/>
  <c r="F59" i="9"/>
  <c r="AE59" i="9" s="1"/>
  <c r="C59" i="9"/>
  <c r="AE58" i="9"/>
  <c r="X58" i="9"/>
  <c r="BJ58" i="9" s="1"/>
  <c r="S58" i="9"/>
  <c r="N58" i="9"/>
  <c r="H58" i="9"/>
  <c r="G58" i="9"/>
  <c r="F58" i="9"/>
  <c r="C58" i="9"/>
  <c r="H57" i="9"/>
  <c r="G57" i="9"/>
  <c r="F57" i="9"/>
  <c r="V57" i="9" s="1"/>
  <c r="BH57" i="9" s="1"/>
  <c r="C57" i="9"/>
  <c r="H56" i="9"/>
  <c r="G56" i="9"/>
  <c r="F56" i="9"/>
  <c r="U56" i="9" s="1"/>
  <c r="BG56" i="9" s="1"/>
  <c r="C56" i="9"/>
  <c r="AG55" i="9"/>
  <c r="U55" i="9"/>
  <c r="BG55" i="9" s="1"/>
  <c r="S55" i="9"/>
  <c r="P55" i="9"/>
  <c r="BB55" i="9" s="1"/>
  <c r="M55" i="9"/>
  <c r="AY55" i="9" s="1"/>
  <c r="K55" i="9"/>
  <c r="H55" i="9"/>
  <c r="AD55" i="9" s="1"/>
  <c r="G55" i="9"/>
  <c r="F55" i="9"/>
  <c r="C55" i="9"/>
  <c r="AV54" i="9"/>
  <c r="AG54" i="9"/>
  <c r="AF54" i="9"/>
  <c r="X54" i="9"/>
  <c r="BJ54" i="9" s="1"/>
  <c r="U54" i="9"/>
  <c r="BG54" i="9" s="1"/>
  <c r="T54" i="9"/>
  <c r="BF54" i="9" s="1"/>
  <c r="S54" i="9"/>
  <c r="P54" i="9"/>
  <c r="AQ54" i="9" s="1"/>
  <c r="O54" i="9"/>
  <c r="BA54" i="9" s="1"/>
  <c r="M54" i="9"/>
  <c r="K54" i="9"/>
  <c r="J54" i="9"/>
  <c r="H54" i="9"/>
  <c r="G54" i="9"/>
  <c r="AI54" i="9" s="1"/>
  <c r="F54" i="9"/>
  <c r="AH54" i="9" s="1"/>
  <c r="C54" i="9"/>
  <c r="AC53" i="9"/>
  <c r="AB53" i="9"/>
  <c r="Z53" i="9"/>
  <c r="Q53" i="9"/>
  <c r="H53" i="9"/>
  <c r="G53" i="9"/>
  <c r="V53" i="9" s="1"/>
  <c r="BH53" i="9" s="1"/>
  <c r="F53" i="9"/>
  <c r="C53" i="9"/>
  <c r="P52" i="9"/>
  <c r="H52" i="9"/>
  <c r="AA52" i="9" s="1"/>
  <c r="G52" i="9"/>
  <c r="F52" i="9"/>
  <c r="U52" i="9" s="1"/>
  <c r="BG52" i="9" s="1"/>
  <c r="C52" i="9"/>
  <c r="BA51" i="9"/>
  <c r="AI51" i="9"/>
  <c r="AG51" i="9"/>
  <c r="AF51" i="9"/>
  <c r="AD51" i="9"/>
  <c r="AA51" i="9"/>
  <c r="X51" i="9"/>
  <c r="BJ51" i="9" s="1"/>
  <c r="U51" i="9"/>
  <c r="BG51" i="9" s="1"/>
  <c r="T51" i="9"/>
  <c r="BF51" i="9" s="1"/>
  <c r="R51" i="9"/>
  <c r="AS51" i="9" s="1"/>
  <c r="P51" i="9"/>
  <c r="O51" i="9"/>
  <c r="M51" i="9"/>
  <c r="J51" i="9"/>
  <c r="H51" i="9"/>
  <c r="G51" i="9"/>
  <c r="AH51" i="9" s="1"/>
  <c r="F51" i="9"/>
  <c r="AE51" i="9" s="1"/>
  <c r="AP51" i="9" s="1"/>
  <c r="C51" i="9"/>
  <c r="H50" i="9"/>
  <c r="G50" i="9"/>
  <c r="F50" i="9"/>
  <c r="AG50" i="9" s="1"/>
  <c r="C50" i="9"/>
  <c r="AE49" i="9"/>
  <c r="V49" i="9"/>
  <c r="BH49" i="9" s="1"/>
  <c r="U49" i="9"/>
  <c r="BG49" i="9" s="1"/>
  <c r="O49" i="9"/>
  <c r="BA49" i="9" s="1"/>
  <c r="N49" i="9"/>
  <c r="H49" i="9"/>
  <c r="AB49" i="9" s="1"/>
  <c r="G49" i="9"/>
  <c r="F49" i="9"/>
  <c r="AF49" i="9" s="1"/>
  <c r="C49" i="9"/>
  <c r="H48" i="9"/>
  <c r="G48" i="9"/>
  <c r="F48" i="9"/>
  <c r="AE48" i="9" s="1"/>
  <c r="C48" i="9"/>
  <c r="H47" i="9"/>
  <c r="G47" i="9"/>
  <c r="F47" i="9"/>
  <c r="AI47" i="9" s="1"/>
  <c r="C47" i="9"/>
  <c r="AH46" i="9"/>
  <c r="AG46" i="9"/>
  <c r="X46" i="9"/>
  <c r="BJ46" i="9" s="1"/>
  <c r="U46" i="9"/>
  <c r="BG46" i="9" s="1"/>
  <c r="T46" i="9"/>
  <c r="BF46" i="9" s="1"/>
  <c r="Q46" i="9"/>
  <c r="BC46" i="9" s="1"/>
  <c r="P46" i="9"/>
  <c r="AQ46" i="9" s="1"/>
  <c r="M46" i="9"/>
  <c r="AY46" i="9" s="1"/>
  <c r="L46" i="9"/>
  <c r="AX46" i="9" s="1"/>
  <c r="H46" i="9"/>
  <c r="Z46" i="9" s="1"/>
  <c r="G46" i="9"/>
  <c r="AF46" i="9" s="1"/>
  <c r="F46" i="9"/>
  <c r="AE46" i="9" s="1"/>
  <c r="C46" i="9"/>
  <c r="H45" i="9"/>
  <c r="AC45" i="9" s="1"/>
  <c r="G45" i="9"/>
  <c r="AG45" i="9" s="1"/>
  <c r="F45" i="9"/>
  <c r="AE45" i="9" s="1"/>
  <c r="C45" i="9"/>
  <c r="H44" i="9"/>
  <c r="G44" i="9"/>
  <c r="F44" i="9"/>
  <c r="AF44" i="9" s="1"/>
  <c r="C44" i="9"/>
  <c r="AD43" i="9"/>
  <c r="U43" i="9"/>
  <c r="BG43" i="9" s="1"/>
  <c r="M43" i="9"/>
  <c r="H43" i="9"/>
  <c r="G43" i="9"/>
  <c r="F43" i="9"/>
  <c r="AE43" i="9" s="1"/>
  <c r="C43" i="9"/>
  <c r="AH42" i="9"/>
  <c r="AG42" i="9"/>
  <c r="AC42" i="9"/>
  <c r="X42" i="9"/>
  <c r="BJ42" i="9" s="1"/>
  <c r="U42" i="9"/>
  <c r="BG42" i="9" s="1"/>
  <c r="T42" i="9"/>
  <c r="BF42" i="9" s="1"/>
  <c r="Q42" i="9"/>
  <c r="P42" i="9"/>
  <c r="BB42" i="9" s="1"/>
  <c r="M42" i="9"/>
  <c r="AY42" i="9" s="1"/>
  <c r="L42" i="9"/>
  <c r="H42" i="9"/>
  <c r="AD42" i="9" s="1"/>
  <c r="G42" i="9"/>
  <c r="S42" i="9" s="1"/>
  <c r="F42" i="9"/>
  <c r="AI42" i="9" s="1"/>
  <c r="C42" i="9"/>
  <c r="H41" i="9"/>
  <c r="AC41" i="9" s="1"/>
  <c r="G41" i="9"/>
  <c r="AF41" i="9" s="1"/>
  <c r="F41" i="9"/>
  <c r="C41" i="9"/>
  <c r="H40" i="9"/>
  <c r="G40" i="9"/>
  <c r="F40" i="9"/>
  <c r="AI40" i="9" s="1"/>
  <c r="C40" i="9"/>
  <c r="AI39" i="9"/>
  <c r="AH39" i="9"/>
  <c r="AG39" i="9"/>
  <c r="AE39" i="9"/>
  <c r="AD39" i="9"/>
  <c r="AA39" i="9"/>
  <c r="Z39" i="9"/>
  <c r="X39" i="9"/>
  <c r="BJ39" i="9" s="1"/>
  <c r="V39" i="9"/>
  <c r="BH39" i="9" s="1"/>
  <c r="U39" i="9"/>
  <c r="BG39" i="9" s="1"/>
  <c r="T39" i="9"/>
  <c r="BF39" i="9" s="1"/>
  <c r="R39" i="9"/>
  <c r="AS39" i="9" s="1"/>
  <c r="Q39" i="9"/>
  <c r="BC39" i="9" s="1"/>
  <c r="P39" i="9"/>
  <c r="BB39" i="9" s="1"/>
  <c r="N39" i="9"/>
  <c r="AZ39" i="9" s="1"/>
  <c r="M39" i="9"/>
  <c r="AY39" i="9" s="1"/>
  <c r="L39" i="9"/>
  <c r="AX39" i="9" s="1"/>
  <c r="J39" i="9"/>
  <c r="AK39" i="9" s="1"/>
  <c r="H39" i="9"/>
  <c r="AC39" i="9" s="1"/>
  <c r="G39" i="9"/>
  <c r="AF39" i="9" s="1"/>
  <c r="C39" i="9"/>
  <c r="AC38" i="9"/>
  <c r="AB38" i="9"/>
  <c r="AA38" i="9"/>
  <c r="X38" i="9"/>
  <c r="BJ38" i="9" s="1"/>
  <c r="P38" i="9"/>
  <c r="BB38" i="9" s="1"/>
  <c r="O38" i="9"/>
  <c r="BA38" i="9" s="1"/>
  <c r="N38" i="9"/>
  <c r="AZ38" i="9" s="1"/>
  <c r="K38" i="9"/>
  <c r="AW38" i="9" s="1"/>
  <c r="H38" i="9"/>
  <c r="G38" i="9"/>
  <c r="W38" i="9" s="1"/>
  <c r="BI38" i="9" s="1"/>
  <c r="C38" i="9"/>
  <c r="H26" i="9"/>
  <c r="G26" i="9"/>
  <c r="F26" i="9"/>
  <c r="C26" i="9"/>
  <c r="AD25" i="9"/>
  <c r="AC25" i="9"/>
  <c r="H25" i="9"/>
  <c r="G25" i="9"/>
  <c r="F25" i="9"/>
  <c r="C25" i="9"/>
  <c r="AD24" i="9"/>
  <c r="AC24" i="9"/>
  <c r="AB24" i="9"/>
  <c r="Z24" i="9"/>
  <c r="H24" i="9"/>
  <c r="G24" i="9"/>
  <c r="F24" i="9"/>
  <c r="AE24" i="9" s="1"/>
  <c r="C24" i="9"/>
  <c r="AI23" i="9"/>
  <c r="AH23" i="9"/>
  <c r="AG23" i="9"/>
  <c r="AB23" i="9"/>
  <c r="AA23" i="9"/>
  <c r="H23" i="9"/>
  <c r="AC23" i="9" s="1"/>
  <c r="G23" i="9"/>
  <c r="F23" i="9"/>
  <c r="AF23" i="9" s="1"/>
  <c r="C23" i="9"/>
  <c r="H22" i="9"/>
  <c r="AC22" i="9" s="1"/>
  <c r="G22" i="9"/>
  <c r="F22" i="9"/>
  <c r="C22" i="9"/>
  <c r="AH21" i="9"/>
  <c r="AG21" i="9"/>
  <c r="AF21" i="9"/>
  <c r="AE21" i="9"/>
  <c r="H21" i="9"/>
  <c r="Z21" i="9" s="1"/>
  <c r="G21" i="9"/>
  <c r="F21" i="9"/>
  <c r="AI21" i="9" s="1"/>
  <c r="C21" i="9"/>
  <c r="AI20" i="9"/>
  <c r="AG20" i="9"/>
  <c r="AD20" i="9"/>
  <c r="Z20" i="9"/>
  <c r="H20" i="9"/>
  <c r="G20" i="9"/>
  <c r="AH20" i="9" s="1"/>
  <c r="F20" i="9"/>
  <c r="C20" i="9"/>
  <c r="H19" i="9"/>
  <c r="G19" i="9"/>
  <c r="F19" i="9"/>
  <c r="Z19" i="9" s="1"/>
  <c r="C19" i="9"/>
  <c r="H18" i="9"/>
  <c r="G18" i="9"/>
  <c r="F18" i="9"/>
  <c r="AB18" i="9" s="1"/>
  <c r="C18" i="9"/>
  <c r="AE17" i="9"/>
  <c r="AD17" i="9"/>
  <c r="H17" i="9"/>
  <c r="G17" i="9"/>
  <c r="F17" i="9"/>
  <c r="AA17" i="9" s="1"/>
  <c r="C17" i="9"/>
  <c r="AI16" i="9"/>
  <c r="AH16" i="9"/>
  <c r="AD16" i="9"/>
  <c r="H16" i="9"/>
  <c r="G16" i="9"/>
  <c r="F16" i="9"/>
  <c r="Z16" i="9" s="1"/>
  <c r="C16" i="9"/>
  <c r="AI15" i="9"/>
  <c r="AH15" i="9"/>
  <c r="AG15" i="9"/>
  <c r="AD15" i="9"/>
  <c r="AB15" i="9"/>
  <c r="AA15" i="9"/>
  <c r="Z15" i="9"/>
  <c r="H15" i="9"/>
  <c r="AC15" i="9" s="1"/>
  <c r="G15" i="9"/>
  <c r="F15" i="9"/>
  <c r="AF15" i="9" s="1"/>
  <c r="C15" i="9"/>
  <c r="T54" i="8"/>
  <c r="AC53" i="8"/>
  <c r="Y53" i="8"/>
  <c r="T53" i="8"/>
  <c r="AC52" i="8"/>
  <c r="Y52" i="8"/>
  <c r="T52" i="8"/>
  <c r="AC51" i="8"/>
  <c r="Y51" i="8"/>
  <c r="T51" i="8"/>
  <c r="AC50" i="8"/>
  <c r="Y50" i="8"/>
  <c r="T50" i="8"/>
  <c r="AC49" i="8"/>
  <c r="Y49" i="8"/>
  <c r="T49" i="8"/>
  <c r="AC48" i="8"/>
  <c r="Y48" i="8"/>
  <c r="T48" i="8"/>
  <c r="AC47" i="8"/>
  <c r="Y47" i="8"/>
  <c r="T47" i="8"/>
  <c r="AC46" i="8"/>
  <c r="Y46" i="8"/>
  <c r="T46" i="8"/>
  <c r="AC45" i="8"/>
  <c r="Y45" i="8"/>
  <c r="T45" i="8"/>
  <c r="AC44" i="8"/>
  <c r="Y44" i="8"/>
  <c r="T44" i="8"/>
  <c r="AC43" i="8"/>
  <c r="Y43" i="8"/>
  <c r="T43" i="8"/>
  <c r="AC42" i="8"/>
  <c r="Y42" i="8"/>
  <c r="T42" i="8"/>
  <c r="AC41" i="8"/>
  <c r="Y41" i="8"/>
  <c r="T41" i="8"/>
  <c r="AC40" i="8"/>
  <c r="Y40" i="8"/>
  <c r="T40" i="8"/>
  <c r="AF38" i="8"/>
  <c r="AE38" i="8"/>
  <c r="AD38" i="8"/>
  <c r="AB38" i="8"/>
  <c r="AA38" i="8"/>
  <c r="Z38" i="8"/>
  <c r="X38" i="8"/>
  <c r="W38" i="8"/>
  <c r="V38" i="8"/>
  <c r="J114" i="7"/>
  <c r="I114" i="7"/>
  <c r="H114" i="7"/>
  <c r="F114" i="7"/>
  <c r="E114" i="7"/>
  <c r="D114" i="7"/>
  <c r="O114" i="7" s="1"/>
  <c r="C114" i="7"/>
  <c r="J113" i="7"/>
  <c r="I113" i="7"/>
  <c r="H113" i="7"/>
  <c r="S113" i="7" s="1"/>
  <c r="F113" i="7"/>
  <c r="N113" i="7" s="1"/>
  <c r="E113" i="7"/>
  <c r="M113" i="7" s="1"/>
  <c r="W113" i="7" s="1"/>
  <c r="D113" i="7"/>
  <c r="L113" i="7" s="1"/>
  <c r="C113" i="7"/>
  <c r="J112" i="7"/>
  <c r="R112" i="7" s="1"/>
  <c r="I112" i="7"/>
  <c r="H112" i="7"/>
  <c r="S112" i="7" s="1"/>
  <c r="F112" i="7"/>
  <c r="E112" i="7"/>
  <c r="D112" i="7"/>
  <c r="O112" i="7" s="1"/>
  <c r="C112" i="7"/>
  <c r="J111" i="7"/>
  <c r="I111" i="7"/>
  <c r="H111" i="7"/>
  <c r="S111" i="7" s="1"/>
  <c r="F111" i="7"/>
  <c r="N111" i="7" s="1"/>
  <c r="E111" i="7"/>
  <c r="M111" i="7" s="1"/>
  <c r="W111" i="7" s="1"/>
  <c r="D111" i="7"/>
  <c r="L111" i="7" s="1"/>
  <c r="C111" i="7"/>
  <c r="J110" i="7"/>
  <c r="R110" i="7" s="1"/>
  <c r="I110" i="7"/>
  <c r="H110" i="7"/>
  <c r="S110" i="7" s="1"/>
  <c r="F110" i="7"/>
  <c r="E110" i="7"/>
  <c r="O110" i="7" s="1"/>
  <c r="D110" i="7"/>
  <c r="N110" i="7" s="1"/>
  <c r="C110" i="7"/>
  <c r="J109" i="7"/>
  <c r="I109" i="7"/>
  <c r="S109" i="7" s="1"/>
  <c r="H109" i="7"/>
  <c r="R109" i="7" s="1"/>
  <c r="F109" i="7"/>
  <c r="N109" i="7" s="1"/>
  <c r="E109" i="7"/>
  <c r="M109" i="7" s="1"/>
  <c r="W109" i="7" s="1"/>
  <c r="D109" i="7"/>
  <c r="L109" i="7" s="1"/>
  <c r="C109" i="7"/>
  <c r="J108" i="7"/>
  <c r="R108" i="7" s="1"/>
  <c r="I108" i="7"/>
  <c r="H108" i="7"/>
  <c r="S108" i="7" s="1"/>
  <c r="F108" i="7"/>
  <c r="E108" i="7"/>
  <c r="O108" i="7" s="1"/>
  <c r="D108" i="7"/>
  <c r="N108" i="7" s="1"/>
  <c r="C108" i="7"/>
  <c r="J107" i="7"/>
  <c r="I107" i="7"/>
  <c r="S107" i="7" s="1"/>
  <c r="H107" i="7"/>
  <c r="R107" i="7" s="1"/>
  <c r="F107" i="7"/>
  <c r="N107" i="7" s="1"/>
  <c r="E107" i="7"/>
  <c r="M107" i="7" s="1"/>
  <c r="W107" i="7" s="1"/>
  <c r="D107" i="7"/>
  <c r="L107" i="7" s="1"/>
  <c r="C107" i="7"/>
  <c r="J106" i="7"/>
  <c r="R106" i="7" s="1"/>
  <c r="I106" i="7"/>
  <c r="H106" i="7"/>
  <c r="S106" i="7" s="1"/>
  <c r="F106" i="7"/>
  <c r="E106" i="7"/>
  <c r="O106" i="7" s="1"/>
  <c r="D106" i="7"/>
  <c r="N106" i="7" s="1"/>
  <c r="C106" i="7"/>
  <c r="J105" i="7"/>
  <c r="I105" i="7"/>
  <c r="S105" i="7" s="1"/>
  <c r="H105" i="7"/>
  <c r="R105" i="7" s="1"/>
  <c r="F105" i="7"/>
  <c r="N105" i="7" s="1"/>
  <c r="E105" i="7"/>
  <c r="M105" i="7" s="1"/>
  <c r="W105" i="7" s="1"/>
  <c r="D105" i="7"/>
  <c r="L105" i="7" s="1"/>
  <c r="C105" i="7"/>
  <c r="J104" i="7"/>
  <c r="R104" i="7" s="1"/>
  <c r="I104" i="7"/>
  <c r="H104" i="7"/>
  <c r="S104" i="7" s="1"/>
  <c r="F104" i="7"/>
  <c r="E104" i="7"/>
  <c r="O104" i="7" s="1"/>
  <c r="D104" i="7"/>
  <c r="N104" i="7" s="1"/>
  <c r="C104" i="7"/>
  <c r="J103" i="7"/>
  <c r="I103" i="7"/>
  <c r="S103" i="7" s="1"/>
  <c r="H103" i="7"/>
  <c r="R103" i="7" s="1"/>
  <c r="F103" i="7"/>
  <c r="N103" i="7" s="1"/>
  <c r="E103" i="7"/>
  <c r="M103" i="7" s="1"/>
  <c r="W103" i="7" s="1"/>
  <c r="D103" i="7"/>
  <c r="L103" i="7" s="1"/>
  <c r="C103" i="7"/>
  <c r="J102" i="7"/>
  <c r="R102" i="7" s="1"/>
  <c r="I102" i="7"/>
  <c r="H102" i="7"/>
  <c r="S102" i="7" s="1"/>
  <c r="F102" i="7"/>
  <c r="E102" i="7"/>
  <c r="O102" i="7" s="1"/>
  <c r="D102" i="7"/>
  <c r="N102" i="7" s="1"/>
  <c r="C102" i="7"/>
  <c r="J101" i="7"/>
  <c r="I101" i="7"/>
  <c r="S101" i="7" s="1"/>
  <c r="H101" i="7"/>
  <c r="R101" i="7" s="1"/>
  <c r="F101" i="7"/>
  <c r="N101" i="7" s="1"/>
  <c r="E101" i="7"/>
  <c r="M101" i="7" s="1"/>
  <c r="W101" i="7" s="1"/>
  <c r="D101" i="7"/>
  <c r="L101" i="7" s="1"/>
  <c r="C101" i="7"/>
  <c r="J100" i="7"/>
  <c r="R100" i="7" s="1"/>
  <c r="I100" i="7"/>
  <c r="H100" i="7"/>
  <c r="S100" i="7" s="1"/>
  <c r="F100" i="7"/>
  <c r="E100" i="7"/>
  <c r="O100" i="7" s="1"/>
  <c r="D100" i="7"/>
  <c r="N100" i="7" s="1"/>
  <c r="C100" i="7"/>
  <c r="J99" i="7"/>
  <c r="I99" i="7"/>
  <c r="S99" i="7" s="1"/>
  <c r="H99" i="7"/>
  <c r="R99" i="7" s="1"/>
  <c r="F99" i="7"/>
  <c r="N99" i="7" s="1"/>
  <c r="E99" i="7"/>
  <c r="M99" i="7" s="1"/>
  <c r="W99" i="7" s="1"/>
  <c r="D99" i="7"/>
  <c r="L99" i="7" s="1"/>
  <c r="C99" i="7"/>
  <c r="J98" i="7"/>
  <c r="R98" i="7" s="1"/>
  <c r="I98" i="7"/>
  <c r="H98" i="7"/>
  <c r="S98" i="7" s="1"/>
  <c r="F98" i="7"/>
  <c r="E98" i="7"/>
  <c r="O98" i="7" s="1"/>
  <c r="D98" i="7"/>
  <c r="N98" i="7" s="1"/>
  <c r="C98" i="7"/>
  <c r="J97" i="7"/>
  <c r="I97" i="7"/>
  <c r="S97" i="7" s="1"/>
  <c r="H97" i="7"/>
  <c r="R97" i="7" s="1"/>
  <c r="F97" i="7"/>
  <c r="N97" i="7" s="1"/>
  <c r="E97" i="7"/>
  <c r="M97" i="7" s="1"/>
  <c r="W97" i="7" s="1"/>
  <c r="D97" i="7"/>
  <c r="L97" i="7" s="1"/>
  <c r="C97" i="7"/>
  <c r="J96" i="7"/>
  <c r="R96" i="7" s="1"/>
  <c r="I96" i="7"/>
  <c r="H96" i="7"/>
  <c r="S96" i="7" s="1"/>
  <c r="F96" i="7"/>
  <c r="E96" i="7"/>
  <c r="O96" i="7" s="1"/>
  <c r="D96" i="7"/>
  <c r="N96" i="7" s="1"/>
  <c r="C96" i="7"/>
  <c r="J95" i="7"/>
  <c r="I95" i="7"/>
  <c r="S95" i="7" s="1"/>
  <c r="H95" i="7"/>
  <c r="R95" i="7" s="1"/>
  <c r="F95" i="7"/>
  <c r="N95" i="7" s="1"/>
  <c r="E95" i="7"/>
  <c r="M95" i="7" s="1"/>
  <c r="W95" i="7" s="1"/>
  <c r="D95" i="7"/>
  <c r="L95" i="7" s="1"/>
  <c r="C95" i="7"/>
  <c r="J94" i="7"/>
  <c r="R94" i="7" s="1"/>
  <c r="I94" i="7"/>
  <c r="H94" i="7"/>
  <c r="S94" i="7" s="1"/>
  <c r="F94" i="7"/>
  <c r="E94" i="7"/>
  <c r="O94" i="7" s="1"/>
  <c r="D94" i="7"/>
  <c r="N94" i="7" s="1"/>
  <c r="C94" i="7"/>
  <c r="J93" i="7"/>
  <c r="I93" i="7"/>
  <c r="S93" i="7" s="1"/>
  <c r="H93" i="7"/>
  <c r="R93" i="7" s="1"/>
  <c r="F93" i="7"/>
  <c r="N93" i="7" s="1"/>
  <c r="E93" i="7"/>
  <c r="M93" i="7" s="1"/>
  <c r="W93" i="7" s="1"/>
  <c r="D93" i="7"/>
  <c r="L93" i="7" s="1"/>
  <c r="C93" i="7"/>
  <c r="J92" i="7"/>
  <c r="R92" i="7" s="1"/>
  <c r="I92" i="7"/>
  <c r="H92" i="7"/>
  <c r="S92" i="7" s="1"/>
  <c r="F92" i="7"/>
  <c r="E92" i="7"/>
  <c r="O92" i="7" s="1"/>
  <c r="D92" i="7"/>
  <c r="N92" i="7" s="1"/>
  <c r="C92" i="7"/>
  <c r="J91" i="7"/>
  <c r="I91" i="7"/>
  <c r="S91" i="7" s="1"/>
  <c r="H91" i="7"/>
  <c r="R91" i="7" s="1"/>
  <c r="F91" i="7"/>
  <c r="N91" i="7" s="1"/>
  <c r="E91" i="7"/>
  <c r="M91" i="7" s="1"/>
  <c r="W91" i="7" s="1"/>
  <c r="D91" i="7"/>
  <c r="L91" i="7" s="1"/>
  <c r="C91" i="7"/>
  <c r="J90" i="7"/>
  <c r="R90" i="7" s="1"/>
  <c r="I90" i="7"/>
  <c r="H90" i="7"/>
  <c r="S90" i="7" s="1"/>
  <c r="F90" i="7"/>
  <c r="E90" i="7"/>
  <c r="O90" i="7" s="1"/>
  <c r="D90" i="7"/>
  <c r="N90" i="7" s="1"/>
  <c r="C90" i="7"/>
  <c r="J89" i="7"/>
  <c r="I89" i="7"/>
  <c r="S89" i="7" s="1"/>
  <c r="H89" i="7"/>
  <c r="R89" i="7" s="1"/>
  <c r="F89" i="7"/>
  <c r="N89" i="7" s="1"/>
  <c r="E89" i="7"/>
  <c r="M89" i="7" s="1"/>
  <c r="W89" i="7" s="1"/>
  <c r="D89" i="7"/>
  <c r="L89" i="7" s="1"/>
  <c r="C89" i="7"/>
  <c r="J88" i="7"/>
  <c r="R88" i="7" s="1"/>
  <c r="I88" i="7"/>
  <c r="H88" i="7"/>
  <c r="S88" i="7" s="1"/>
  <c r="F88" i="7"/>
  <c r="E88" i="7"/>
  <c r="O88" i="7" s="1"/>
  <c r="D88" i="7"/>
  <c r="N88" i="7" s="1"/>
  <c r="C88" i="7"/>
  <c r="J87" i="7"/>
  <c r="I87" i="7"/>
  <c r="S87" i="7" s="1"/>
  <c r="H87" i="7"/>
  <c r="R87" i="7" s="1"/>
  <c r="F87" i="7"/>
  <c r="N87" i="7" s="1"/>
  <c r="E87" i="7"/>
  <c r="M87" i="7" s="1"/>
  <c r="W87" i="7" s="1"/>
  <c r="D87" i="7"/>
  <c r="L87" i="7" s="1"/>
  <c r="C87" i="7"/>
  <c r="J86" i="7"/>
  <c r="R86" i="7" s="1"/>
  <c r="I86" i="7"/>
  <c r="H86" i="7"/>
  <c r="S86" i="7" s="1"/>
  <c r="F86" i="7"/>
  <c r="E86" i="7"/>
  <c r="O86" i="7" s="1"/>
  <c r="D86" i="7"/>
  <c r="N86" i="7" s="1"/>
  <c r="C86" i="7"/>
  <c r="J85" i="7"/>
  <c r="I85" i="7"/>
  <c r="S85" i="7" s="1"/>
  <c r="H85" i="7"/>
  <c r="R85" i="7" s="1"/>
  <c r="F85" i="7"/>
  <c r="N85" i="7" s="1"/>
  <c r="E85" i="7"/>
  <c r="M85" i="7" s="1"/>
  <c r="W85" i="7" s="1"/>
  <c r="D85" i="7"/>
  <c r="L85" i="7" s="1"/>
  <c r="C85" i="7"/>
  <c r="J84" i="7"/>
  <c r="R84" i="7" s="1"/>
  <c r="I84" i="7"/>
  <c r="H84" i="7"/>
  <c r="S84" i="7" s="1"/>
  <c r="F84" i="7"/>
  <c r="E84" i="7"/>
  <c r="O84" i="7" s="1"/>
  <c r="D84" i="7"/>
  <c r="N84" i="7" s="1"/>
  <c r="C84" i="7"/>
  <c r="J83" i="7"/>
  <c r="I83" i="7"/>
  <c r="S83" i="7" s="1"/>
  <c r="H83" i="7"/>
  <c r="R83" i="7" s="1"/>
  <c r="F83" i="7"/>
  <c r="N83" i="7" s="1"/>
  <c r="E83" i="7"/>
  <c r="M83" i="7" s="1"/>
  <c r="W83" i="7" s="1"/>
  <c r="D83" i="7"/>
  <c r="L83" i="7" s="1"/>
  <c r="C83" i="7"/>
  <c r="J82" i="7"/>
  <c r="R82" i="7" s="1"/>
  <c r="I82" i="7"/>
  <c r="H82" i="7"/>
  <c r="S82" i="7" s="1"/>
  <c r="F82" i="7"/>
  <c r="E82" i="7"/>
  <c r="O82" i="7" s="1"/>
  <c r="D82" i="7"/>
  <c r="N82" i="7" s="1"/>
  <c r="C82" i="7"/>
  <c r="K81" i="7"/>
  <c r="U81" i="7" s="1"/>
  <c r="J81" i="7"/>
  <c r="I81" i="7"/>
  <c r="S81" i="7" s="1"/>
  <c r="H81" i="7"/>
  <c r="R81" i="7" s="1"/>
  <c r="F81" i="7"/>
  <c r="N81" i="7" s="1"/>
  <c r="E81" i="7"/>
  <c r="M81" i="7" s="1"/>
  <c r="W81" i="7" s="1"/>
  <c r="D81" i="7"/>
  <c r="L81" i="7" s="1"/>
  <c r="C81" i="7"/>
  <c r="O80" i="7"/>
  <c r="J80" i="7"/>
  <c r="R80" i="7" s="1"/>
  <c r="I80" i="7"/>
  <c r="H80" i="7"/>
  <c r="S80" i="7" s="1"/>
  <c r="F80" i="7"/>
  <c r="E80" i="7"/>
  <c r="M80" i="7" s="1"/>
  <c r="W80" i="7" s="1"/>
  <c r="D80" i="7"/>
  <c r="N80" i="7" s="1"/>
  <c r="C80" i="7"/>
  <c r="S79" i="7"/>
  <c r="K79" i="7"/>
  <c r="U79" i="7" s="1"/>
  <c r="J79" i="7"/>
  <c r="I79" i="7"/>
  <c r="H79" i="7"/>
  <c r="R79" i="7" s="1"/>
  <c r="F79" i="7"/>
  <c r="N79" i="7" s="1"/>
  <c r="E79" i="7"/>
  <c r="M79" i="7" s="1"/>
  <c r="W79" i="7" s="1"/>
  <c r="D79" i="7"/>
  <c r="L79" i="7" s="1"/>
  <c r="C79" i="7"/>
  <c r="O78" i="7"/>
  <c r="J78" i="7"/>
  <c r="R78" i="7" s="1"/>
  <c r="I78" i="7"/>
  <c r="H78" i="7"/>
  <c r="S78" i="7" s="1"/>
  <c r="F78" i="7"/>
  <c r="E78" i="7"/>
  <c r="M78" i="7" s="1"/>
  <c r="W78" i="7" s="1"/>
  <c r="D78" i="7"/>
  <c r="N78" i="7" s="1"/>
  <c r="C78" i="7"/>
  <c r="S77" i="7"/>
  <c r="K77" i="7"/>
  <c r="U77" i="7" s="1"/>
  <c r="J77" i="7"/>
  <c r="I77" i="7"/>
  <c r="H77" i="7"/>
  <c r="R77" i="7" s="1"/>
  <c r="F77" i="7"/>
  <c r="N77" i="7" s="1"/>
  <c r="E77" i="7"/>
  <c r="M77" i="7" s="1"/>
  <c r="W77" i="7" s="1"/>
  <c r="D77" i="7"/>
  <c r="L77" i="7" s="1"/>
  <c r="C77" i="7"/>
  <c r="O76" i="7"/>
  <c r="J76" i="7"/>
  <c r="R76" i="7" s="1"/>
  <c r="I76" i="7"/>
  <c r="H76" i="7"/>
  <c r="S76" i="7" s="1"/>
  <c r="F76" i="7"/>
  <c r="E76" i="7"/>
  <c r="M76" i="7" s="1"/>
  <c r="W76" i="7" s="1"/>
  <c r="D76" i="7"/>
  <c r="N76" i="7" s="1"/>
  <c r="C76" i="7"/>
  <c r="S75" i="7"/>
  <c r="K75" i="7"/>
  <c r="U75" i="7" s="1"/>
  <c r="J75" i="7"/>
  <c r="I75" i="7"/>
  <c r="H75" i="7"/>
  <c r="R75" i="7" s="1"/>
  <c r="F75" i="7"/>
  <c r="N75" i="7" s="1"/>
  <c r="E75" i="7"/>
  <c r="M75" i="7" s="1"/>
  <c r="W75" i="7" s="1"/>
  <c r="D75" i="7"/>
  <c r="L75" i="7" s="1"/>
  <c r="C75" i="7"/>
  <c r="O74" i="7"/>
  <c r="J74" i="7"/>
  <c r="R74" i="7" s="1"/>
  <c r="I74" i="7"/>
  <c r="H74" i="7"/>
  <c r="S74" i="7" s="1"/>
  <c r="F74" i="7"/>
  <c r="E74" i="7"/>
  <c r="M74" i="7" s="1"/>
  <c r="W74" i="7" s="1"/>
  <c r="D74" i="7"/>
  <c r="N74" i="7" s="1"/>
  <c r="C74" i="7"/>
  <c r="S73" i="7"/>
  <c r="K73" i="7"/>
  <c r="J73" i="7"/>
  <c r="I73" i="7"/>
  <c r="H73" i="7"/>
  <c r="R73" i="7" s="1"/>
  <c r="F73" i="7"/>
  <c r="N73" i="7" s="1"/>
  <c r="E73" i="7"/>
  <c r="M73" i="7" s="1"/>
  <c r="W73" i="7" s="1"/>
  <c r="D73" i="7"/>
  <c r="L73" i="7" s="1"/>
  <c r="C73" i="7"/>
  <c r="O72" i="7"/>
  <c r="J72" i="7"/>
  <c r="R72" i="7" s="1"/>
  <c r="I72" i="7"/>
  <c r="H72" i="7"/>
  <c r="S72" i="7" s="1"/>
  <c r="F72" i="7"/>
  <c r="E72" i="7"/>
  <c r="M72" i="7" s="1"/>
  <c r="W72" i="7" s="1"/>
  <c r="D72" i="7"/>
  <c r="N72" i="7" s="1"/>
  <c r="C72" i="7"/>
  <c r="S71" i="7"/>
  <c r="K71" i="7"/>
  <c r="J71" i="7"/>
  <c r="I71" i="7"/>
  <c r="H71" i="7"/>
  <c r="R71" i="7" s="1"/>
  <c r="F71" i="7"/>
  <c r="N71" i="7" s="1"/>
  <c r="E71" i="7"/>
  <c r="D71" i="7"/>
  <c r="M71" i="7" s="1"/>
  <c r="W71" i="7" s="1"/>
  <c r="C71" i="7"/>
  <c r="O70" i="7"/>
  <c r="J70" i="7"/>
  <c r="R70" i="7" s="1"/>
  <c r="I70" i="7"/>
  <c r="H70" i="7"/>
  <c r="S70" i="7" s="1"/>
  <c r="F70" i="7"/>
  <c r="E70" i="7"/>
  <c r="M70" i="7" s="1"/>
  <c r="W70" i="7" s="1"/>
  <c r="D70" i="7"/>
  <c r="N70" i="7" s="1"/>
  <c r="C70" i="7"/>
  <c r="S69" i="7"/>
  <c r="K69" i="7"/>
  <c r="J69" i="7"/>
  <c r="I69" i="7"/>
  <c r="H69" i="7"/>
  <c r="R69" i="7" s="1"/>
  <c r="F69" i="7"/>
  <c r="N69" i="7" s="1"/>
  <c r="E69" i="7"/>
  <c r="D69" i="7"/>
  <c r="M69" i="7" s="1"/>
  <c r="W69" i="7" s="1"/>
  <c r="C69" i="7"/>
  <c r="O68" i="7"/>
  <c r="J68" i="7"/>
  <c r="R68" i="7" s="1"/>
  <c r="I68" i="7"/>
  <c r="H68" i="7"/>
  <c r="S68" i="7" s="1"/>
  <c r="F68" i="7"/>
  <c r="E68" i="7"/>
  <c r="M68" i="7" s="1"/>
  <c r="W68" i="7" s="1"/>
  <c r="D68" i="7"/>
  <c r="N68" i="7" s="1"/>
  <c r="C68" i="7"/>
  <c r="S67" i="7"/>
  <c r="K67" i="7"/>
  <c r="J67" i="7"/>
  <c r="I67" i="7"/>
  <c r="H67" i="7"/>
  <c r="R67" i="7" s="1"/>
  <c r="F67" i="7"/>
  <c r="N67" i="7" s="1"/>
  <c r="E67" i="7"/>
  <c r="M67" i="7" s="1"/>
  <c r="W67" i="7" s="1"/>
  <c r="D67" i="7"/>
  <c r="L67" i="7" s="1"/>
  <c r="C67" i="7"/>
  <c r="O66" i="7"/>
  <c r="J66" i="7"/>
  <c r="R66" i="7" s="1"/>
  <c r="I66" i="7"/>
  <c r="H66" i="7"/>
  <c r="S66" i="7" s="1"/>
  <c r="F66" i="7"/>
  <c r="E66" i="7"/>
  <c r="M66" i="7" s="1"/>
  <c r="W66" i="7" s="1"/>
  <c r="D66" i="7"/>
  <c r="N66" i="7" s="1"/>
  <c r="C66" i="7"/>
  <c r="S65" i="7"/>
  <c r="K65" i="7"/>
  <c r="J65" i="7"/>
  <c r="I65" i="7"/>
  <c r="H65" i="7"/>
  <c r="R65" i="7" s="1"/>
  <c r="F65" i="7"/>
  <c r="N65" i="7" s="1"/>
  <c r="E65" i="7"/>
  <c r="M65" i="7" s="1"/>
  <c r="W65" i="7" s="1"/>
  <c r="D65" i="7"/>
  <c r="L65" i="7" s="1"/>
  <c r="C65" i="7"/>
  <c r="O64" i="7"/>
  <c r="J64" i="7"/>
  <c r="R64" i="7" s="1"/>
  <c r="I64" i="7"/>
  <c r="H64" i="7"/>
  <c r="S64" i="7" s="1"/>
  <c r="F64" i="7"/>
  <c r="E64" i="7"/>
  <c r="M64" i="7" s="1"/>
  <c r="W64" i="7" s="1"/>
  <c r="D64" i="7"/>
  <c r="N64" i="7" s="1"/>
  <c r="C64" i="7"/>
  <c r="S63" i="7"/>
  <c r="K63" i="7"/>
  <c r="J63" i="7"/>
  <c r="I63" i="7"/>
  <c r="H63" i="7"/>
  <c r="R63" i="7" s="1"/>
  <c r="F63" i="7"/>
  <c r="N63" i="7" s="1"/>
  <c r="E63" i="7"/>
  <c r="M63" i="7" s="1"/>
  <c r="W63" i="7" s="1"/>
  <c r="D63" i="7"/>
  <c r="L63" i="7" s="1"/>
  <c r="C63" i="7"/>
  <c r="O62" i="7"/>
  <c r="J62" i="7"/>
  <c r="R62" i="7" s="1"/>
  <c r="I62" i="7"/>
  <c r="H62" i="7"/>
  <c r="S62" i="7" s="1"/>
  <c r="F62" i="7"/>
  <c r="E62" i="7"/>
  <c r="M62" i="7" s="1"/>
  <c r="W62" i="7" s="1"/>
  <c r="D62" i="7"/>
  <c r="N62" i="7" s="1"/>
  <c r="C62" i="7"/>
  <c r="S61" i="7"/>
  <c r="N61" i="7"/>
  <c r="K61" i="7"/>
  <c r="J61" i="7"/>
  <c r="I61" i="7"/>
  <c r="H61" i="7"/>
  <c r="R61" i="7" s="1"/>
  <c r="F61" i="7"/>
  <c r="E61" i="7"/>
  <c r="M61" i="7" s="1"/>
  <c r="W61" i="7" s="1"/>
  <c r="D61" i="7"/>
  <c r="L61" i="7" s="1"/>
  <c r="C61" i="7"/>
  <c r="O60" i="7"/>
  <c r="J60" i="7"/>
  <c r="R60" i="7" s="1"/>
  <c r="I60" i="7"/>
  <c r="H60" i="7"/>
  <c r="S60" i="7" s="1"/>
  <c r="F60" i="7"/>
  <c r="E60" i="7"/>
  <c r="M60" i="7" s="1"/>
  <c r="W60" i="7" s="1"/>
  <c r="D60" i="7"/>
  <c r="N60" i="7" s="1"/>
  <c r="C60" i="7"/>
  <c r="S59" i="7"/>
  <c r="K59" i="7"/>
  <c r="J59" i="7"/>
  <c r="I59" i="7"/>
  <c r="H59" i="7"/>
  <c r="R59" i="7" s="1"/>
  <c r="F59" i="7"/>
  <c r="N59" i="7" s="1"/>
  <c r="E59" i="7"/>
  <c r="M59" i="7" s="1"/>
  <c r="W59" i="7" s="1"/>
  <c r="D59" i="7"/>
  <c r="L59" i="7" s="1"/>
  <c r="V59" i="7" s="1"/>
  <c r="C59" i="7"/>
  <c r="J58" i="7"/>
  <c r="R58" i="7" s="1"/>
  <c r="I58" i="7"/>
  <c r="H58" i="7"/>
  <c r="F58" i="7"/>
  <c r="E58" i="7"/>
  <c r="O58" i="7" s="1"/>
  <c r="D58" i="7"/>
  <c r="N58" i="7" s="1"/>
  <c r="C58" i="7"/>
  <c r="N57" i="7"/>
  <c r="M57" i="7"/>
  <c r="W57" i="7" s="1"/>
  <c r="J57" i="7"/>
  <c r="I57" i="7"/>
  <c r="S57" i="7" s="1"/>
  <c r="H57" i="7"/>
  <c r="R57" i="7" s="1"/>
  <c r="F57" i="7"/>
  <c r="E57" i="7"/>
  <c r="K57" i="7" s="1"/>
  <c r="D57" i="7"/>
  <c r="L57" i="7" s="1"/>
  <c r="C57" i="7"/>
  <c r="J56" i="7"/>
  <c r="R56" i="7" s="1"/>
  <c r="I56" i="7"/>
  <c r="H56" i="7"/>
  <c r="F56" i="7"/>
  <c r="E56" i="7"/>
  <c r="O56" i="7" s="1"/>
  <c r="D56" i="7"/>
  <c r="N56" i="7" s="1"/>
  <c r="C56" i="7"/>
  <c r="V55" i="7"/>
  <c r="S55" i="7"/>
  <c r="M55" i="7"/>
  <c r="W55" i="7" s="1"/>
  <c r="K55" i="7"/>
  <c r="J55" i="7"/>
  <c r="I55" i="7"/>
  <c r="H55" i="7"/>
  <c r="R55" i="7" s="1"/>
  <c r="F55" i="7"/>
  <c r="N55" i="7" s="1"/>
  <c r="E55" i="7"/>
  <c r="D55" i="7"/>
  <c r="L55" i="7" s="1"/>
  <c r="C55" i="7"/>
  <c r="J54" i="7"/>
  <c r="I54" i="7"/>
  <c r="H54" i="7"/>
  <c r="F54" i="7"/>
  <c r="E54" i="7"/>
  <c r="O54" i="7" s="1"/>
  <c r="D54" i="7"/>
  <c r="C54" i="7"/>
  <c r="L53" i="7"/>
  <c r="K53" i="7"/>
  <c r="J53" i="7"/>
  <c r="I53" i="7"/>
  <c r="H53" i="7"/>
  <c r="R53" i="7" s="1"/>
  <c r="F53" i="7"/>
  <c r="E53" i="7"/>
  <c r="D53" i="7"/>
  <c r="O53" i="7" s="1"/>
  <c r="C53" i="7"/>
  <c r="L52" i="7"/>
  <c r="J52" i="7"/>
  <c r="I52" i="7"/>
  <c r="H52" i="7"/>
  <c r="S52" i="7" s="1"/>
  <c r="F52" i="7"/>
  <c r="E52" i="7"/>
  <c r="D52" i="7"/>
  <c r="C52" i="7"/>
  <c r="J51" i="7"/>
  <c r="I51" i="7"/>
  <c r="S51" i="7" s="1"/>
  <c r="H51" i="7"/>
  <c r="R51" i="7" s="1"/>
  <c r="F51" i="7"/>
  <c r="E51" i="7"/>
  <c r="D51" i="7"/>
  <c r="O51" i="7" s="1"/>
  <c r="C51" i="7"/>
  <c r="J50" i="7"/>
  <c r="I50" i="7"/>
  <c r="H50" i="7"/>
  <c r="S50" i="7" s="1"/>
  <c r="F50" i="7"/>
  <c r="E50" i="7"/>
  <c r="D50" i="7"/>
  <c r="L50" i="7" s="1"/>
  <c r="C50" i="7"/>
  <c r="N49" i="7"/>
  <c r="J49" i="7"/>
  <c r="I49" i="7"/>
  <c r="S49" i="7" s="1"/>
  <c r="H49" i="7"/>
  <c r="R49" i="7" s="1"/>
  <c r="F49" i="7"/>
  <c r="E49" i="7"/>
  <c r="D49" i="7"/>
  <c r="L49" i="7" s="1"/>
  <c r="C49" i="7"/>
  <c r="J48" i="7"/>
  <c r="I48" i="7"/>
  <c r="H48" i="7"/>
  <c r="F48" i="7"/>
  <c r="E48" i="7"/>
  <c r="O48" i="7" s="1"/>
  <c r="D48" i="7"/>
  <c r="L48" i="7" s="1"/>
  <c r="C48" i="7"/>
  <c r="K47" i="7"/>
  <c r="U47" i="7" s="1"/>
  <c r="J47" i="7"/>
  <c r="I47" i="7"/>
  <c r="H47" i="7"/>
  <c r="R47" i="7" s="1"/>
  <c r="F47" i="7"/>
  <c r="N47" i="7" s="1"/>
  <c r="E47" i="7"/>
  <c r="L47" i="7" s="1"/>
  <c r="D47" i="7"/>
  <c r="C47" i="7"/>
  <c r="J46" i="7"/>
  <c r="I46" i="7"/>
  <c r="H46" i="7"/>
  <c r="F46" i="7"/>
  <c r="E46" i="7"/>
  <c r="L46" i="7" s="1"/>
  <c r="D46" i="7"/>
  <c r="C46" i="7"/>
  <c r="L45" i="7"/>
  <c r="V45" i="7" s="1"/>
  <c r="K45" i="7"/>
  <c r="U45" i="7" s="1"/>
  <c r="J45" i="7"/>
  <c r="I45" i="7"/>
  <c r="H45" i="7"/>
  <c r="R45" i="7" s="1"/>
  <c r="F45" i="7"/>
  <c r="E45" i="7"/>
  <c r="D45" i="7"/>
  <c r="O45" i="7" s="1"/>
  <c r="C45" i="7"/>
  <c r="L44" i="7"/>
  <c r="V44" i="7" s="1"/>
  <c r="J44" i="7"/>
  <c r="I44" i="7"/>
  <c r="H44" i="7"/>
  <c r="S44" i="7" s="1"/>
  <c r="F44" i="7"/>
  <c r="E44" i="7"/>
  <c r="D44" i="7"/>
  <c r="O44" i="7" s="1"/>
  <c r="C44" i="7"/>
  <c r="J43" i="7"/>
  <c r="I43" i="7"/>
  <c r="S43" i="7" s="1"/>
  <c r="H43" i="7"/>
  <c r="R43" i="7" s="1"/>
  <c r="F43" i="7"/>
  <c r="E43" i="7"/>
  <c r="D43" i="7"/>
  <c r="O43" i="7" s="1"/>
  <c r="C43" i="7"/>
  <c r="J42" i="7"/>
  <c r="I42" i="7"/>
  <c r="H42" i="7"/>
  <c r="S42" i="7" s="1"/>
  <c r="F42" i="7"/>
  <c r="E42" i="7"/>
  <c r="D42" i="7"/>
  <c r="L42" i="7" s="1"/>
  <c r="C42" i="7"/>
  <c r="N41" i="7"/>
  <c r="J41" i="7"/>
  <c r="I41" i="7"/>
  <c r="S41" i="7" s="1"/>
  <c r="H41" i="7"/>
  <c r="R41" i="7" s="1"/>
  <c r="F41" i="7"/>
  <c r="E41" i="7"/>
  <c r="D41" i="7"/>
  <c r="L41" i="7" s="1"/>
  <c r="C41" i="7"/>
  <c r="J40" i="7"/>
  <c r="I40" i="7"/>
  <c r="H40" i="7"/>
  <c r="F40" i="7"/>
  <c r="E40" i="7"/>
  <c r="O40" i="7" s="1"/>
  <c r="D40" i="7"/>
  <c r="L40" i="7" s="1"/>
  <c r="C40" i="7"/>
  <c r="K39" i="7"/>
  <c r="J39" i="7"/>
  <c r="I39" i="7"/>
  <c r="H39" i="7"/>
  <c r="R39" i="7" s="1"/>
  <c r="F39" i="7"/>
  <c r="N39" i="7" s="1"/>
  <c r="E39" i="7"/>
  <c r="L39" i="7" s="1"/>
  <c r="D39" i="7"/>
  <c r="C39" i="7"/>
  <c r="J38" i="7"/>
  <c r="I38" i="7"/>
  <c r="H38" i="7"/>
  <c r="F38" i="7"/>
  <c r="E38" i="7"/>
  <c r="O38" i="7" s="1"/>
  <c r="D38" i="7"/>
  <c r="C38" i="7"/>
  <c r="L37" i="7"/>
  <c r="K37" i="7"/>
  <c r="J37" i="7"/>
  <c r="I37" i="7"/>
  <c r="H37" i="7"/>
  <c r="R37" i="7" s="1"/>
  <c r="F37" i="7"/>
  <c r="E37" i="7"/>
  <c r="D37" i="7"/>
  <c r="O37" i="7" s="1"/>
  <c r="C37" i="7"/>
  <c r="L36" i="7"/>
  <c r="J36" i="7"/>
  <c r="I36" i="7"/>
  <c r="H36" i="7"/>
  <c r="S36" i="7" s="1"/>
  <c r="F36" i="7"/>
  <c r="E36" i="7"/>
  <c r="D36" i="7"/>
  <c r="C36" i="7"/>
  <c r="J35" i="7"/>
  <c r="I35" i="7"/>
  <c r="S35" i="7" s="1"/>
  <c r="H35" i="7"/>
  <c r="R35" i="7" s="1"/>
  <c r="F35" i="7"/>
  <c r="E35" i="7"/>
  <c r="M35" i="7" s="1"/>
  <c r="W35" i="7" s="1"/>
  <c r="D35" i="7"/>
  <c r="K35" i="7" s="1"/>
  <c r="C35" i="7"/>
  <c r="J34" i="7"/>
  <c r="I34" i="7"/>
  <c r="H34" i="7"/>
  <c r="S34" i="7" s="1"/>
  <c r="F34" i="7"/>
  <c r="E34" i="7"/>
  <c r="M34" i="7" s="1"/>
  <c r="W34" i="7" s="1"/>
  <c r="D34" i="7"/>
  <c r="N34" i="7" s="1"/>
  <c r="C34" i="7"/>
  <c r="J33" i="7"/>
  <c r="I33" i="7"/>
  <c r="H33" i="7"/>
  <c r="R33" i="7" s="1"/>
  <c r="F33" i="7"/>
  <c r="E33" i="7"/>
  <c r="M33" i="7" s="1"/>
  <c r="W33" i="7" s="1"/>
  <c r="D33" i="7"/>
  <c r="O33" i="7" s="1"/>
  <c r="C33" i="7"/>
  <c r="J32" i="7"/>
  <c r="I32" i="7"/>
  <c r="H32" i="7"/>
  <c r="S32" i="7" s="1"/>
  <c r="F32" i="7"/>
  <c r="E32" i="7"/>
  <c r="M32" i="7" s="1"/>
  <c r="W32" i="7" s="1"/>
  <c r="D32" i="7"/>
  <c r="N32" i="7" s="1"/>
  <c r="C32" i="7"/>
  <c r="J31" i="7"/>
  <c r="I31" i="7"/>
  <c r="H31" i="7"/>
  <c r="R31" i="7" s="1"/>
  <c r="F31" i="7"/>
  <c r="E31" i="7"/>
  <c r="M31" i="7" s="1"/>
  <c r="W31" i="7" s="1"/>
  <c r="D31" i="7"/>
  <c r="O31" i="7" s="1"/>
  <c r="C31" i="7"/>
  <c r="J30" i="7"/>
  <c r="I30" i="7"/>
  <c r="H30" i="7"/>
  <c r="S30" i="7" s="1"/>
  <c r="F30" i="7"/>
  <c r="E30" i="7"/>
  <c r="M30" i="7" s="1"/>
  <c r="W30" i="7" s="1"/>
  <c r="D30" i="7"/>
  <c r="N30" i="7" s="1"/>
  <c r="C30" i="7"/>
  <c r="J29" i="7"/>
  <c r="I29" i="7"/>
  <c r="H29" i="7"/>
  <c r="R29" i="7" s="1"/>
  <c r="F29" i="7"/>
  <c r="E29" i="7"/>
  <c r="M29" i="7" s="1"/>
  <c r="W29" i="7" s="1"/>
  <c r="D29" i="7"/>
  <c r="O29" i="7" s="1"/>
  <c r="C29" i="7"/>
  <c r="J28" i="7"/>
  <c r="I28" i="7"/>
  <c r="H28" i="7"/>
  <c r="S28" i="7" s="1"/>
  <c r="F28" i="7"/>
  <c r="E28" i="7"/>
  <c r="M28" i="7" s="1"/>
  <c r="W28" i="7" s="1"/>
  <c r="D28" i="7"/>
  <c r="N28" i="7" s="1"/>
  <c r="C28" i="7"/>
  <c r="J27" i="7"/>
  <c r="I27" i="7"/>
  <c r="H27" i="7"/>
  <c r="R27" i="7" s="1"/>
  <c r="F27" i="7"/>
  <c r="E27" i="7"/>
  <c r="M27" i="7" s="1"/>
  <c r="W27" i="7" s="1"/>
  <c r="D27" i="7"/>
  <c r="O27" i="7" s="1"/>
  <c r="C27" i="7"/>
  <c r="J26" i="7"/>
  <c r="I26" i="7"/>
  <c r="H26" i="7"/>
  <c r="S26" i="7" s="1"/>
  <c r="F26" i="7"/>
  <c r="E26" i="7"/>
  <c r="D26" i="7"/>
  <c r="N26" i="7" s="1"/>
  <c r="C26" i="7"/>
  <c r="J25" i="7"/>
  <c r="I25" i="7"/>
  <c r="H25" i="7"/>
  <c r="R25" i="7" s="1"/>
  <c r="F25" i="7"/>
  <c r="E25" i="7"/>
  <c r="D25" i="7"/>
  <c r="O25" i="7" s="1"/>
  <c r="C25" i="7"/>
  <c r="J24" i="7"/>
  <c r="I24" i="7"/>
  <c r="H24" i="7"/>
  <c r="S24" i="7" s="1"/>
  <c r="F24" i="7"/>
  <c r="E24" i="7"/>
  <c r="D24" i="7"/>
  <c r="N24" i="7" s="1"/>
  <c r="C24" i="7"/>
  <c r="J23" i="7"/>
  <c r="I23" i="7"/>
  <c r="H23" i="7"/>
  <c r="R23" i="7" s="1"/>
  <c r="F23" i="7"/>
  <c r="E23" i="7"/>
  <c r="D23" i="7"/>
  <c r="O23" i="7" s="1"/>
  <c r="C23" i="7"/>
  <c r="J22" i="7"/>
  <c r="I22" i="7"/>
  <c r="H22" i="7"/>
  <c r="S22" i="7" s="1"/>
  <c r="F22" i="7"/>
  <c r="E22" i="7"/>
  <c r="D22" i="7"/>
  <c r="N22" i="7" s="1"/>
  <c r="C22" i="7"/>
  <c r="J21" i="7"/>
  <c r="I21" i="7"/>
  <c r="H21" i="7"/>
  <c r="R21" i="7" s="1"/>
  <c r="F21" i="7"/>
  <c r="E21" i="7"/>
  <c r="D21" i="7"/>
  <c r="O21" i="7" s="1"/>
  <c r="C21" i="7"/>
  <c r="J20" i="7"/>
  <c r="I20" i="7"/>
  <c r="H20" i="7"/>
  <c r="S20" i="7" s="1"/>
  <c r="F20" i="7"/>
  <c r="E20" i="7"/>
  <c r="D20" i="7"/>
  <c r="N20" i="7" s="1"/>
  <c r="C20" i="7"/>
  <c r="J19" i="7"/>
  <c r="I19" i="7"/>
  <c r="H19" i="7"/>
  <c r="R19" i="7" s="1"/>
  <c r="F19" i="7"/>
  <c r="E19" i="7"/>
  <c r="D19" i="7"/>
  <c r="O19" i="7" s="1"/>
  <c r="C19" i="7"/>
  <c r="J18" i="7"/>
  <c r="I18" i="7"/>
  <c r="H18" i="7"/>
  <c r="S18" i="7" s="1"/>
  <c r="F18" i="7"/>
  <c r="E18" i="7"/>
  <c r="D18" i="7"/>
  <c r="N18" i="7" s="1"/>
  <c r="C18" i="7"/>
  <c r="J17" i="7"/>
  <c r="I17" i="7"/>
  <c r="H17" i="7"/>
  <c r="R17" i="7" s="1"/>
  <c r="F17" i="7"/>
  <c r="E17" i="7"/>
  <c r="D17" i="7"/>
  <c r="O17" i="7" s="1"/>
  <c r="C17" i="7"/>
  <c r="J16" i="7"/>
  <c r="I16" i="7"/>
  <c r="H16" i="7"/>
  <c r="S16" i="7" s="1"/>
  <c r="F16" i="7"/>
  <c r="E16" i="7"/>
  <c r="D16" i="7"/>
  <c r="N16" i="7" s="1"/>
  <c r="C16" i="7"/>
  <c r="J15" i="7"/>
  <c r="I15" i="7"/>
  <c r="H15" i="7"/>
  <c r="R15" i="7" s="1"/>
  <c r="F15" i="7"/>
  <c r="E15" i="7"/>
  <c r="D15" i="7"/>
  <c r="O15" i="7" s="1"/>
  <c r="C15" i="7"/>
  <c r="G112"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I72" i="9" s="1"/>
  <c r="G71" i="6"/>
  <c r="G70" i="6"/>
  <c r="I70" i="9" s="1"/>
  <c r="G69" i="6"/>
  <c r="G68" i="6"/>
  <c r="I68" i="9" s="1"/>
  <c r="G67" i="6"/>
  <c r="G66" i="6"/>
  <c r="I66" i="9" s="1"/>
  <c r="G65" i="6"/>
  <c r="G64" i="6"/>
  <c r="I64" i="9" s="1"/>
  <c r="G63" i="6"/>
  <c r="G62" i="6"/>
  <c r="I62" i="9" s="1"/>
  <c r="G61" i="6"/>
  <c r="G60" i="6"/>
  <c r="I60" i="9" s="1"/>
  <c r="G59" i="6"/>
  <c r="G58" i="6"/>
  <c r="I58" i="9" s="1"/>
  <c r="G57" i="6"/>
  <c r="G56" i="6"/>
  <c r="I56" i="9" s="1"/>
  <c r="G55" i="6"/>
  <c r="G54" i="6"/>
  <c r="I54" i="9" s="1"/>
  <c r="G53" i="6"/>
  <c r="G52" i="6"/>
  <c r="I52" i="9" s="1"/>
  <c r="G51" i="6"/>
  <c r="G50" i="6"/>
  <c r="I50" i="9" s="1"/>
  <c r="G49" i="6"/>
  <c r="G48" i="6"/>
  <c r="I48" i="9" s="1"/>
  <c r="G47" i="6"/>
  <c r="G46" i="6"/>
  <c r="I46" i="9" s="1"/>
  <c r="G45" i="6"/>
  <c r="G44" i="6"/>
  <c r="I44" i="9" s="1"/>
  <c r="G43" i="6"/>
  <c r="G42" i="6"/>
  <c r="I42" i="9" s="1"/>
  <c r="G41" i="6"/>
  <c r="G40" i="6"/>
  <c r="I40" i="9" s="1"/>
  <c r="G39" i="6"/>
  <c r="G38" i="6"/>
  <c r="I38" i="9" s="1"/>
  <c r="G37" i="6"/>
  <c r="G36" i="6"/>
  <c r="G35" i="6"/>
  <c r="G35" i="7" s="1"/>
  <c r="G34" i="6"/>
  <c r="G34" i="7" s="1"/>
  <c r="G33" i="6"/>
  <c r="G33" i="7" s="1"/>
  <c r="G32" i="6"/>
  <c r="G32" i="7" s="1"/>
  <c r="G31" i="6"/>
  <c r="G31" i="7" s="1"/>
  <c r="G30" i="6"/>
  <c r="G30" i="7" s="1"/>
  <c r="G29" i="6"/>
  <c r="G29" i="7" s="1"/>
  <c r="G28" i="6"/>
  <c r="G28" i="7" s="1"/>
  <c r="G27" i="6"/>
  <c r="G26" i="6"/>
  <c r="I26" i="9" s="1"/>
  <c r="G25" i="6"/>
  <c r="I25" i="9" s="1"/>
  <c r="G24" i="6"/>
  <c r="I24" i="9" s="1"/>
  <c r="T24" i="9" s="1"/>
  <c r="BF24" i="9" s="1"/>
  <c r="G23" i="6"/>
  <c r="I23" i="9" s="1"/>
  <c r="G22" i="6"/>
  <c r="G22" i="7" s="1"/>
  <c r="G21" i="6"/>
  <c r="I21" i="9" s="1"/>
  <c r="G20" i="6"/>
  <c r="I20" i="9" s="1"/>
  <c r="G19" i="6"/>
  <c r="I19" i="9" s="1"/>
  <c r="G18" i="6"/>
  <c r="I18" i="9" s="1"/>
  <c r="G17" i="6"/>
  <c r="I17" i="9" s="1"/>
  <c r="G16" i="6"/>
  <c r="I16" i="9" s="1"/>
  <c r="G15" i="6"/>
  <c r="I15" i="9" s="1"/>
  <c r="G114" i="6"/>
  <c r="G113" i="6"/>
  <c r="S114" i="7"/>
  <c r="R114" i="7"/>
  <c r="AC54" i="8"/>
  <c r="Y54" i="8"/>
  <c r="BH114" i="9"/>
  <c r="BM4" i="9"/>
  <c r="BQ3" i="9"/>
  <c r="BP3" i="9"/>
  <c r="BO3" i="9"/>
  <c r="BN3" i="9"/>
  <c r="BM3" i="9"/>
  <c r="AR42" i="9" l="1"/>
  <c r="AR92" i="9"/>
  <c r="AR72" i="9"/>
  <c r="AM72" i="9"/>
  <c r="Q44" i="7"/>
  <c r="Q45" i="7"/>
  <c r="Q37" i="7"/>
  <c r="P47" i="7"/>
  <c r="Q53" i="7"/>
  <c r="M27" i="9"/>
  <c r="U27" i="9"/>
  <c r="BG27" i="9" s="1"/>
  <c r="AD27" i="9"/>
  <c r="AM27" i="9"/>
  <c r="M28" i="9"/>
  <c r="U28" i="9"/>
  <c r="BG28" i="9" s="1"/>
  <c r="AD28" i="9"/>
  <c r="AM28" i="9"/>
  <c r="M29" i="9"/>
  <c r="U29" i="9"/>
  <c r="BG29" i="9" s="1"/>
  <c r="AD29" i="9"/>
  <c r="AM29" i="9"/>
  <c r="M30" i="9"/>
  <c r="U30" i="9"/>
  <c r="BG30" i="9" s="1"/>
  <c r="AD30" i="9"/>
  <c r="AM30" i="9"/>
  <c r="M31" i="9"/>
  <c r="U31" i="9"/>
  <c r="BG31" i="9" s="1"/>
  <c r="AD31" i="9"/>
  <c r="AM31" i="9"/>
  <c r="M32" i="9"/>
  <c r="U32" i="9"/>
  <c r="BG32" i="9" s="1"/>
  <c r="AD32" i="9"/>
  <c r="AM32" i="9"/>
  <c r="M33" i="9"/>
  <c r="U33" i="9"/>
  <c r="BG33" i="9" s="1"/>
  <c r="AD33" i="9"/>
  <c r="AM33" i="9"/>
  <c r="M34" i="9"/>
  <c r="U34" i="9"/>
  <c r="BG34" i="9" s="1"/>
  <c r="AD34" i="9"/>
  <c r="AM34" i="9"/>
  <c r="M35" i="9"/>
  <c r="U35" i="9"/>
  <c r="BG35" i="9" s="1"/>
  <c r="AD35" i="9"/>
  <c r="AM35" i="9"/>
  <c r="M36" i="9"/>
  <c r="U36" i="9"/>
  <c r="BG36" i="9" s="1"/>
  <c r="AD36" i="9"/>
  <c r="AM36" i="9"/>
  <c r="M37" i="9"/>
  <c r="U37" i="9"/>
  <c r="BG37" i="9" s="1"/>
  <c r="AD37" i="9"/>
  <c r="AM37" i="9"/>
  <c r="N27" i="9"/>
  <c r="V27" i="9"/>
  <c r="BH27" i="9" s="1"/>
  <c r="AE27" i="9"/>
  <c r="N28" i="9"/>
  <c r="V28" i="9"/>
  <c r="BH28" i="9" s="1"/>
  <c r="AE28" i="9"/>
  <c r="N29" i="9"/>
  <c r="V29" i="9"/>
  <c r="BH29" i="9" s="1"/>
  <c r="AE29" i="9"/>
  <c r="N30" i="9"/>
  <c r="V30" i="9"/>
  <c r="BH30" i="9" s="1"/>
  <c r="AE30" i="9"/>
  <c r="N31" i="9"/>
  <c r="V31" i="9"/>
  <c r="BH31" i="9" s="1"/>
  <c r="AE31" i="9"/>
  <c r="N32" i="9"/>
  <c r="V32" i="9"/>
  <c r="BH32" i="9" s="1"/>
  <c r="AE32" i="9"/>
  <c r="N33" i="9"/>
  <c r="V33" i="9"/>
  <c r="BH33" i="9" s="1"/>
  <c r="AE33" i="9"/>
  <c r="N34" i="9"/>
  <c r="V34" i="9"/>
  <c r="BH34" i="9" s="1"/>
  <c r="AE34" i="9"/>
  <c r="N35" i="9"/>
  <c r="V35" i="9"/>
  <c r="BH35" i="9" s="1"/>
  <c r="AE35" i="9"/>
  <c r="N36" i="9"/>
  <c r="V36" i="9"/>
  <c r="BH36" i="9" s="1"/>
  <c r="AE36" i="9"/>
  <c r="N37" i="9"/>
  <c r="V37" i="9"/>
  <c r="BH37" i="9" s="1"/>
  <c r="AE37" i="9"/>
  <c r="O27" i="9"/>
  <c r="W27" i="9"/>
  <c r="BI27" i="9" s="1"/>
  <c r="AF27" i="9"/>
  <c r="AQ27" i="9" s="1"/>
  <c r="O28" i="9"/>
  <c r="W28" i="9"/>
  <c r="BI28" i="9" s="1"/>
  <c r="AF28" i="9"/>
  <c r="AQ28" i="9" s="1"/>
  <c r="O29" i="9"/>
  <c r="W29" i="9"/>
  <c r="BI29" i="9" s="1"/>
  <c r="AF29" i="9"/>
  <c r="O30" i="9"/>
  <c r="W30" i="9"/>
  <c r="BI30" i="9" s="1"/>
  <c r="AF30" i="9"/>
  <c r="O31" i="9"/>
  <c r="W31" i="9"/>
  <c r="BI31" i="9" s="1"/>
  <c r="AF31" i="9"/>
  <c r="O32" i="9"/>
  <c r="W32" i="9"/>
  <c r="BI32" i="9" s="1"/>
  <c r="AF32" i="9"/>
  <c r="O33" i="9"/>
  <c r="W33" i="9"/>
  <c r="BI33" i="9" s="1"/>
  <c r="AF33" i="9"/>
  <c r="O34" i="9"/>
  <c r="W34" i="9"/>
  <c r="BI34" i="9" s="1"/>
  <c r="AF34" i="9"/>
  <c r="O35" i="9"/>
  <c r="W35" i="9"/>
  <c r="BI35" i="9" s="1"/>
  <c r="AF35" i="9"/>
  <c r="AQ35" i="9" s="1"/>
  <c r="O36" i="9"/>
  <c r="W36" i="9"/>
  <c r="BI36" i="9" s="1"/>
  <c r="AF36" i="9"/>
  <c r="AQ36" i="9" s="1"/>
  <c r="O37" i="9"/>
  <c r="W37" i="9"/>
  <c r="BI37" i="9" s="1"/>
  <c r="AF37" i="9"/>
  <c r="Q27" i="9"/>
  <c r="Z27" i="9"/>
  <c r="AH27" i="9"/>
  <c r="Q28" i="9"/>
  <c r="Z28" i="9"/>
  <c r="AH28" i="9"/>
  <c r="Q29" i="9"/>
  <c r="Z29" i="9"/>
  <c r="AH29" i="9"/>
  <c r="AQ29" i="9"/>
  <c r="Q30" i="9"/>
  <c r="Z30" i="9"/>
  <c r="AH30" i="9"/>
  <c r="AQ30" i="9"/>
  <c r="Q31" i="9"/>
  <c r="Z31" i="9"/>
  <c r="AH31" i="9"/>
  <c r="AQ31" i="9"/>
  <c r="Q32" i="9"/>
  <c r="Z32" i="9"/>
  <c r="AH32" i="9"/>
  <c r="AQ32" i="9"/>
  <c r="Q33" i="9"/>
  <c r="Z33" i="9"/>
  <c r="AH33" i="9"/>
  <c r="AQ33" i="9"/>
  <c r="Q34" i="9"/>
  <c r="Z34" i="9"/>
  <c r="AH34" i="9"/>
  <c r="AQ34" i="9"/>
  <c r="Q35" i="9"/>
  <c r="Z35" i="9"/>
  <c r="AH35" i="9"/>
  <c r="Q36" i="9"/>
  <c r="Z36" i="9"/>
  <c r="AH36" i="9"/>
  <c r="Q37" i="9"/>
  <c r="Z37" i="9"/>
  <c r="AH37" i="9"/>
  <c r="AQ37" i="9"/>
  <c r="J27" i="9"/>
  <c r="R27" i="9"/>
  <c r="AA27" i="9"/>
  <c r="AI27" i="9"/>
  <c r="J28" i="9"/>
  <c r="R28" i="9"/>
  <c r="AA28" i="9"/>
  <c r="AI28" i="9"/>
  <c r="J29" i="9"/>
  <c r="R29" i="9"/>
  <c r="AA29" i="9"/>
  <c r="AI29" i="9"/>
  <c r="J30" i="9"/>
  <c r="R30" i="9"/>
  <c r="AA30" i="9"/>
  <c r="AI30" i="9"/>
  <c r="J31" i="9"/>
  <c r="R31" i="9"/>
  <c r="AA31" i="9"/>
  <c r="AI31" i="9"/>
  <c r="J32" i="9"/>
  <c r="R32" i="9"/>
  <c r="AA32" i="9"/>
  <c r="AI32" i="9"/>
  <c r="J33" i="9"/>
  <c r="R33" i="9"/>
  <c r="AA33" i="9"/>
  <c r="AI33" i="9"/>
  <c r="J34" i="9"/>
  <c r="R34" i="9"/>
  <c r="AA34" i="9"/>
  <c r="AI34" i="9"/>
  <c r="J35" i="9"/>
  <c r="R35" i="9"/>
  <c r="AA35" i="9"/>
  <c r="AI35" i="9"/>
  <c r="J36" i="9"/>
  <c r="R36" i="9"/>
  <c r="AA36" i="9"/>
  <c r="AI36" i="9"/>
  <c r="J37" i="9"/>
  <c r="R37" i="9"/>
  <c r="AA37" i="9"/>
  <c r="AI37" i="9"/>
  <c r="K27" i="9"/>
  <c r="S27" i="9"/>
  <c r="K28" i="9"/>
  <c r="S28" i="9"/>
  <c r="K29" i="9"/>
  <c r="S29" i="9"/>
  <c r="K30" i="9"/>
  <c r="S30" i="9"/>
  <c r="K31" i="9"/>
  <c r="S31" i="9"/>
  <c r="K32" i="9"/>
  <c r="S32" i="9"/>
  <c r="K33" i="9"/>
  <c r="S33" i="9"/>
  <c r="K34" i="9"/>
  <c r="S34" i="9"/>
  <c r="K35" i="9"/>
  <c r="S35" i="9"/>
  <c r="K36" i="9"/>
  <c r="S36" i="9"/>
  <c r="K37" i="9"/>
  <c r="S37" i="9"/>
  <c r="AO107" i="9"/>
  <c r="BE74" i="9"/>
  <c r="AO113" i="9"/>
  <c r="AT112" i="9"/>
  <c r="AN93" i="9"/>
  <c r="AS73" i="9"/>
  <c r="AS102" i="9"/>
  <c r="AS109" i="9"/>
  <c r="BC42" i="9"/>
  <c r="AR102" i="9"/>
  <c r="AR81" i="9"/>
  <c r="BC92" i="9"/>
  <c r="AR110" i="9"/>
  <c r="BC69" i="9"/>
  <c r="AL38" i="9"/>
  <c r="BB81" i="9"/>
  <c r="AQ39" i="9"/>
  <c r="AL98" i="9"/>
  <c r="AL112" i="9"/>
  <c r="AQ70" i="9"/>
  <c r="BB54" i="9"/>
  <c r="V46" i="7"/>
  <c r="U35" i="7"/>
  <c r="V39" i="7"/>
  <c r="V49" i="7"/>
  <c r="V50" i="7"/>
  <c r="P39" i="7"/>
  <c r="V48" i="7"/>
  <c r="Q48" i="7"/>
  <c r="U57" i="7"/>
  <c r="P57" i="7"/>
  <c r="V41" i="7"/>
  <c r="V42" i="7"/>
  <c r="V47" i="7"/>
  <c r="V40" i="7"/>
  <c r="Q40" i="7"/>
  <c r="T17" i="9"/>
  <c r="BF17" i="9" s="1"/>
  <c r="J17" i="9"/>
  <c r="T25" i="9"/>
  <c r="BF25" i="9" s="1"/>
  <c r="M25" i="9"/>
  <c r="I41" i="9"/>
  <c r="G41" i="7"/>
  <c r="I49" i="9"/>
  <c r="G49" i="7"/>
  <c r="I57" i="9"/>
  <c r="G57" i="7"/>
  <c r="I65" i="9"/>
  <c r="G65" i="7"/>
  <c r="I73" i="9"/>
  <c r="G73" i="7"/>
  <c r="I81" i="9"/>
  <c r="G81" i="7"/>
  <c r="I89" i="9"/>
  <c r="G89" i="7"/>
  <c r="I97" i="9"/>
  <c r="G97" i="7"/>
  <c r="I105" i="9"/>
  <c r="G105" i="7"/>
  <c r="S15" i="7"/>
  <c r="G16" i="7"/>
  <c r="O16" i="7"/>
  <c r="S17" i="7"/>
  <c r="G18" i="7"/>
  <c r="O18" i="7"/>
  <c r="S19" i="7"/>
  <c r="G20" i="7"/>
  <c r="O20" i="7"/>
  <c r="S21" i="7"/>
  <c r="O22" i="7"/>
  <c r="S23" i="7"/>
  <c r="G24" i="7"/>
  <c r="O24" i="7"/>
  <c r="S25" i="7"/>
  <c r="G26" i="7"/>
  <c r="O26" i="7"/>
  <c r="K27" i="7"/>
  <c r="S27" i="7"/>
  <c r="O28" i="7"/>
  <c r="K29" i="7"/>
  <c r="S29" i="7"/>
  <c r="O30" i="7"/>
  <c r="K31" i="7"/>
  <c r="S31" i="7"/>
  <c r="O32" i="7"/>
  <c r="K33" i="7"/>
  <c r="S33" i="7"/>
  <c r="O34" i="7"/>
  <c r="U37" i="7"/>
  <c r="S38" i="7"/>
  <c r="R38" i="7"/>
  <c r="S39" i="7"/>
  <c r="G40" i="7"/>
  <c r="N45" i="7"/>
  <c r="P45" i="7" s="1"/>
  <c r="N46" i="7"/>
  <c r="K46" i="7"/>
  <c r="M46" i="7"/>
  <c r="W46" i="7" s="1"/>
  <c r="O47" i="7"/>
  <c r="Q47" i="7" s="1"/>
  <c r="M47" i="7"/>
  <c r="W47" i="7" s="1"/>
  <c r="K51" i="7"/>
  <c r="U53" i="7"/>
  <c r="S54" i="7"/>
  <c r="R54" i="7"/>
  <c r="M56" i="7"/>
  <c r="W56" i="7" s="1"/>
  <c r="S58" i="7"/>
  <c r="G60" i="7"/>
  <c r="V79" i="7"/>
  <c r="V83" i="7"/>
  <c r="V91" i="7"/>
  <c r="V99" i="7"/>
  <c r="V107" i="7"/>
  <c r="M24" i="9"/>
  <c r="I74" i="9"/>
  <c r="G74" i="7"/>
  <c r="I82" i="9"/>
  <c r="G82" i="7"/>
  <c r="I90" i="9"/>
  <c r="G90" i="7"/>
  <c r="I98" i="9"/>
  <c r="G98" i="7"/>
  <c r="I106" i="9"/>
  <c r="G106" i="7"/>
  <c r="L27" i="7"/>
  <c r="L29" i="7"/>
  <c r="L31" i="7"/>
  <c r="L33" i="7"/>
  <c r="O35" i="7"/>
  <c r="L35" i="7"/>
  <c r="V36" i="7"/>
  <c r="V37" i="7"/>
  <c r="U39" i="7"/>
  <c r="S40" i="7"/>
  <c r="R40" i="7"/>
  <c r="G42" i="7"/>
  <c r="O46" i="7"/>
  <c r="Q46" i="7" s="1"/>
  <c r="N48" i="7"/>
  <c r="K48" i="7"/>
  <c r="M48" i="7"/>
  <c r="W48" i="7" s="1"/>
  <c r="O49" i="7"/>
  <c r="Q49" i="7" s="1"/>
  <c r="M49" i="7"/>
  <c r="W49" i="7" s="1"/>
  <c r="L51" i="7"/>
  <c r="V52" i="7"/>
  <c r="V53" i="7"/>
  <c r="U55" i="7"/>
  <c r="P55" i="7"/>
  <c r="V57" i="7"/>
  <c r="U63" i="7"/>
  <c r="P63" i="7"/>
  <c r="G66" i="7"/>
  <c r="U71" i="7"/>
  <c r="P71" i="7"/>
  <c r="V81" i="7"/>
  <c r="X20" i="9"/>
  <c r="BJ20" i="9" s="1"/>
  <c r="I43" i="9"/>
  <c r="G43" i="7"/>
  <c r="I51" i="9"/>
  <c r="G51" i="7"/>
  <c r="I59" i="9"/>
  <c r="G59" i="7"/>
  <c r="I67" i="9"/>
  <c r="G67" i="7"/>
  <c r="I75" i="9"/>
  <c r="G75" i="7"/>
  <c r="I83" i="9"/>
  <c r="G83" i="7"/>
  <c r="I91" i="9"/>
  <c r="G91" i="7"/>
  <c r="I99" i="9"/>
  <c r="G99" i="7"/>
  <c r="I107" i="9"/>
  <c r="G107" i="7"/>
  <c r="R42" i="7"/>
  <c r="G44" i="7"/>
  <c r="N50" i="7"/>
  <c r="K50" i="7"/>
  <c r="M50" i="7"/>
  <c r="W50" i="7" s="1"/>
  <c r="M51" i="7"/>
  <c r="W51" i="7" s="1"/>
  <c r="V89" i="7"/>
  <c r="V97" i="7"/>
  <c r="V105" i="7"/>
  <c r="V113" i="7"/>
  <c r="O20" i="9"/>
  <c r="J20" i="9"/>
  <c r="I76" i="9"/>
  <c r="G76" i="7"/>
  <c r="I84" i="9"/>
  <c r="G84" i="7"/>
  <c r="I92" i="9"/>
  <c r="G92" i="7"/>
  <c r="I100" i="9"/>
  <c r="G100" i="7"/>
  <c r="I108" i="9"/>
  <c r="G108" i="7"/>
  <c r="N15" i="7"/>
  <c r="R16" i="7"/>
  <c r="N17" i="7"/>
  <c r="R18" i="7"/>
  <c r="N19" i="7"/>
  <c r="R20" i="7"/>
  <c r="N21" i="7"/>
  <c r="R22" i="7"/>
  <c r="N23" i="7"/>
  <c r="R24" i="7"/>
  <c r="N25" i="7"/>
  <c r="R26" i="7"/>
  <c r="N27" i="7"/>
  <c r="R28" i="7"/>
  <c r="N29" i="7"/>
  <c r="R30" i="7"/>
  <c r="N31" i="7"/>
  <c r="R32" i="7"/>
  <c r="N33" i="7"/>
  <c r="R34" i="7"/>
  <c r="N35" i="7"/>
  <c r="P35" i="7" s="1"/>
  <c r="N36" i="7"/>
  <c r="K36" i="7"/>
  <c r="M36" i="7"/>
  <c r="W36" i="7" s="1"/>
  <c r="M37" i="7"/>
  <c r="W37" i="7" s="1"/>
  <c r="L38" i="7"/>
  <c r="K41" i="7"/>
  <c r="R44" i="7"/>
  <c r="S45" i="7"/>
  <c r="G46" i="7"/>
  <c r="O50" i="7"/>
  <c r="Q50" i="7" s="1"/>
  <c r="N51" i="7"/>
  <c r="N52" i="7"/>
  <c r="K52" i="7"/>
  <c r="M52" i="7"/>
  <c r="W52" i="7" s="1"/>
  <c r="M53" i="7"/>
  <c r="W53" i="7" s="1"/>
  <c r="L54" i="7"/>
  <c r="M58" i="7"/>
  <c r="W58" i="7" s="1"/>
  <c r="V63" i="7"/>
  <c r="U65" i="7"/>
  <c r="P65" i="7"/>
  <c r="G68" i="7"/>
  <c r="U73" i="7"/>
  <c r="P73" i="7"/>
  <c r="I113" i="9"/>
  <c r="G113" i="7"/>
  <c r="W21" i="9"/>
  <c r="BI21" i="9" s="1"/>
  <c r="J21" i="9"/>
  <c r="R21" i="9"/>
  <c r="O21" i="9"/>
  <c r="G37" i="7"/>
  <c r="I45" i="9"/>
  <c r="G45" i="7"/>
  <c r="I53" i="9"/>
  <c r="G53" i="7"/>
  <c r="I61" i="9"/>
  <c r="G61" i="7"/>
  <c r="I69" i="9"/>
  <c r="G69" i="7"/>
  <c r="I77" i="9"/>
  <c r="G77" i="7"/>
  <c r="I85" i="9"/>
  <c r="G85" i="7"/>
  <c r="I93" i="9"/>
  <c r="G93" i="7"/>
  <c r="I101" i="9"/>
  <c r="G101" i="7"/>
  <c r="I109" i="9"/>
  <c r="G109" i="7"/>
  <c r="G15" i="7"/>
  <c r="G17" i="7"/>
  <c r="G19" i="7"/>
  <c r="G21" i="7"/>
  <c r="G23" i="7"/>
  <c r="G25" i="7"/>
  <c r="G27" i="7"/>
  <c r="K28" i="7"/>
  <c r="K30" i="7"/>
  <c r="K32" i="7"/>
  <c r="K34" i="7"/>
  <c r="O36" i="7"/>
  <c r="Q36" i="7" s="1"/>
  <c r="N37" i="7"/>
  <c r="P37" i="7" s="1"/>
  <c r="N38" i="7"/>
  <c r="K38" i="7"/>
  <c r="M38" i="7"/>
  <c r="W38" i="7" s="1"/>
  <c r="O39" i="7"/>
  <c r="Q39" i="7" s="1"/>
  <c r="M39" i="7"/>
  <c r="W39" i="7" s="1"/>
  <c r="K43" i="7"/>
  <c r="S46" i="7"/>
  <c r="R46" i="7"/>
  <c r="S47" i="7"/>
  <c r="G48" i="7"/>
  <c r="O52" i="7"/>
  <c r="Q52" i="7" s="1"/>
  <c r="N53" i="7"/>
  <c r="P53" i="7" s="1"/>
  <c r="N54" i="7"/>
  <c r="K54" i="7"/>
  <c r="M54" i="7"/>
  <c r="W54" i="7" s="1"/>
  <c r="G56" i="7"/>
  <c r="V87" i="7"/>
  <c r="V95" i="7"/>
  <c r="V103" i="7"/>
  <c r="V111" i="7"/>
  <c r="I114" i="9"/>
  <c r="G114" i="7"/>
  <c r="I22" i="9"/>
  <c r="J22" i="9" s="1"/>
  <c r="I78" i="9"/>
  <c r="G78" i="7"/>
  <c r="I86" i="9"/>
  <c r="G86" i="7"/>
  <c r="I94" i="9"/>
  <c r="G94" i="7"/>
  <c r="I102" i="9"/>
  <c r="G102" i="7"/>
  <c r="I110" i="9"/>
  <c r="G110" i="7"/>
  <c r="L28" i="7"/>
  <c r="L30" i="7"/>
  <c r="L32" i="7"/>
  <c r="L34" i="7"/>
  <c r="N40" i="7"/>
  <c r="K40" i="7"/>
  <c r="M40" i="7"/>
  <c r="W40" i="7" s="1"/>
  <c r="O41" i="7"/>
  <c r="Q41" i="7" s="1"/>
  <c r="M41" i="7"/>
  <c r="W41" i="7" s="1"/>
  <c r="L43" i="7"/>
  <c r="S48" i="7"/>
  <c r="R48" i="7"/>
  <c r="G50" i="7"/>
  <c r="S56" i="7"/>
  <c r="U61" i="7"/>
  <c r="P61" i="7"/>
  <c r="G62" i="7"/>
  <c r="V65" i="7"/>
  <c r="U67" i="7"/>
  <c r="P67" i="7"/>
  <c r="G70" i="7"/>
  <c r="V73" i="7"/>
  <c r="Q73" i="7"/>
  <c r="Q15" i="9"/>
  <c r="P15" i="9"/>
  <c r="M15" i="9"/>
  <c r="L15" i="9"/>
  <c r="T15" i="9"/>
  <c r="BF15" i="9" s="1"/>
  <c r="J15" i="9"/>
  <c r="M23" i="9"/>
  <c r="T23" i="9"/>
  <c r="BF23" i="9" s="1"/>
  <c r="J23" i="9"/>
  <c r="R23" i="9"/>
  <c r="I39" i="9"/>
  <c r="G39" i="7"/>
  <c r="I47" i="9"/>
  <c r="G47" i="7"/>
  <c r="I55" i="9"/>
  <c r="G55" i="7"/>
  <c r="I63" i="9"/>
  <c r="G63" i="7"/>
  <c r="I71" i="9"/>
  <c r="G71" i="7"/>
  <c r="I79" i="9"/>
  <c r="G79" i="7"/>
  <c r="I87" i="9"/>
  <c r="G87" i="7"/>
  <c r="I95" i="9"/>
  <c r="G95" i="7"/>
  <c r="I103" i="9"/>
  <c r="G103" i="7"/>
  <c r="I111" i="9"/>
  <c r="G111" i="7"/>
  <c r="G36" i="7"/>
  <c r="N42" i="7"/>
  <c r="K42" i="7"/>
  <c r="M42" i="7"/>
  <c r="W42" i="7" s="1"/>
  <c r="M43" i="7"/>
  <c r="W43" i="7" s="1"/>
  <c r="R50" i="7"/>
  <c r="G52" i="7"/>
  <c r="V75" i="7"/>
  <c r="V85" i="7"/>
  <c r="V93" i="7"/>
  <c r="V101" i="7"/>
  <c r="V109" i="7"/>
  <c r="P23" i="9"/>
  <c r="V16" i="9"/>
  <c r="BH16" i="9" s="1"/>
  <c r="L16" i="9"/>
  <c r="U16" i="9"/>
  <c r="BG16" i="9" s="1"/>
  <c r="K16" i="9"/>
  <c r="T16" i="9"/>
  <c r="BF16" i="9" s="1"/>
  <c r="J16" i="9"/>
  <c r="I80" i="9"/>
  <c r="G80" i="7"/>
  <c r="I88" i="9"/>
  <c r="G88" i="7"/>
  <c r="I96" i="9"/>
  <c r="G96" i="7"/>
  <c r="I104" i="9"/>
  <c r="G104" i="7"/>
  <c r="I112" i="9"/>
  <c r="G112" i="7"/>
  <c r="R36" i="7"/>
  <c r="S37" i="7"/>
  <c r="G38" i="7"/>
  <c r="O42" i="7"/>
  <c r="Q42" i="7" s="1"/>
  <c r="N43" i="7"/>
  <c r="N44" i="7"/>
  <c r="K44" i="7"/>
  <c r="M44" i="7"/>
  <c r="W44" i="7" s="1"/>
  <c r="M45" i="7"/>
  <c r="W45" i="7" s="1"/>
  <c r="K49" i="7"/>
  <c r="R52" i="7"/>
  <c r="S53" i="7"/>
  <c r="G54" i="7"/>
  <c r="G58" i="7"/>
  <c r="U59" i="7"/>
  <c r="P59" i="7"/>
  <c r="V61" i="7"/>
  <c r="G64" i="7"/>
  <c r="V67" i="7"/>
  <c r="U69" i="7"/>
  <c r="P69" i="7"/>
  <c r="G72" i="7"/>
  <c r="V77" i="7"/>
  <c r="Q23" i="9"/>
  <c r="O55" i="7"/>
  <c r="Q55" i="7" s="1"/>
  <c r="K56" i="7"/>
  <c r="O57" i="7"/>
  <c r="Q57" i="7" s="1"/>
  <c r="K58" i="7"/>
  <c r="O59" i="7"/>
  <c r="Q59" i="7" s="1"/>
  <c r="K60" i="7"/>
  <c r="O61" i="7"/>
  <c r="Q61" i="7" s="1"/>
  <c r="K62" i="7"/>
  <c r="O63" i="7"/>
  <c r="Q63" i="7" s="1"/>
  <c r="K64" i="7"/>
  <c r="O65" i="7"/>
  <c r="Q65" i="7" s="1"/>
  <c r="K66" i="7"/>
  <c r="O67" i="7"/>
  <c r="Q67" i="7" s="1"/>
  <c r="K68" i="7"/>
  <c r="O69" i="7"/>
  <c r="K70" i="7"/>
  <c r="O71" i="7"/>
  <c r="K72" i="7"/>
  <c r="O73" i="7"/>
  <c r="K74" i="7"/>
  <c r="O75" i="7"/>
  <c r="Q75" i="7" s="1"/>
  <c r="K76" i="7"/>
  <c r="O77" i="7"/>
  <c r="Q77" i="7" s="1"/>
  <c r="K78" i="7"/>
  <c r="O79" i="7"/>
  <c r="Q79" i="7" s="1"/>
  <c r="K80" i="7"/>
  <c r="O81" i="7"/>
  <c r="Q81" i="7" s="1"/>
  <c r="K82" i="7"/>
  <c r="O83" i="7"/>
  <c r="Q83" i="7" s="1"/>
  <c r="K84" i="7"/>
  <c r="O85" i="7"/>
  <c r="Q85" i="7" s="1"/>
  <c r="K86" i="7"/>
  <c r="O87" i="7"/>
  <c r="Q87" i="7" s="1"/>
  <c r="K88" i="7"/>
  <c r="O89" i="7"/>
  <c r="Q89" i="7" s="1"/>
  <c r="K90" i="7"/>
  <c r="O91" i="7"/>
  <c r="Q91" i="7" s="1"/>
  <c r="K92" i="7"/>
  <c r="O93" i="7"/>
  <c r="Q93" i="7" s="1"/>
  <c r="K94" i="7"/>
  <c r="O95" i="7"/>
  <c r="Q95" i="7" s="1"/>
  <c r="K96" i="7"/>
  <c r="O97" i="7"/>
  <c r="Q97" i="7" s="1"/>
  <c r="K98" i="7"/>
  <c r="O99" i="7"/>
  <c r="Q99" i="7" s="1"/>
  <c r="K100" i="7"/>
  <c r="O101" i="7"/>
  <c r="Q101" i="7" s="1"/>
  <c r="K102" i="7"/>
  <c r="O103" i="7"/>
  <c r="Q103" i="7" s="1"/>
  <c r="K104" i="7"/>
  <c r="O105" i="7"/>
  <c r="Q105" i="7" s="1"/>
  <c r="K106" i="7"/>
  <c r="O107" i="7"/>
  <c r="Q107" i="7" s="1"/>
  <c r="K108" i="7"/>
  <c r="O109" i="7"/>
  <c r="Q109" i="7" s="1"/>
  <c r="K110" i="7"/>
  <c r="O111" i="7"/>
  <c r="Q111" i="7" s="1"/>
  <c r="K112" i="7"/>
  <c r="O113" i="7"/>
  <c r="Q113" i="7" s="1"/>
  <c r="K114" i="7"/>
  <c r="R15" i="9"/>
  <c r="M16" i="9"/>
  <c r="K17" i="9"/>
  <c r="U17" i="9"/>
  <c r="BG17" i="9" s="1"/>
  <c r="AF17" i="9"/>
  <c r="T18" i="9"/>
  <c r="BF18" i="9" s="1"/>
  <c r="AE18" i="9"/>
  <c r="Q19" i="9"/>
  <c r="AD19" i="9"/>
  <c r="AC20" i="9"/>
  <c r="T20" i="9"/>
  <c r="BF20" i="9" s="1"/>
  <c r="L20" i="9"/>
  <c r="AB20" i="9"/>
  <c r="S20" i="9"/>
  <c r="K20" i="9"/>
  <c r="P20" i="9"/>
  <c r="AA20" i="9"/>
  <c r="N21" i="9"/>
  <c r="X21" i="9"/>
  <c r="BJ21" i="9" s="1"/>
  <c r="S22" i="9"/>
  <c r="AF22" i="9"/>
  <c r="L56" i="7"/>
  <c r="L58" i="7"/>
  <c r="L60" i="7"/>
  <c r="L62" i="7"/>
  <c r="L64" i="7"/>
  <c r="L66" i="7"/>
  <c r="L68" i="7"/>
  <c r="L70" i="7"/>
  <c r="L72" i="7"/>
  <c r="L74" i="7"/>
  <c r="P75" i="7"/>
  <c r="L76" i="7"/>
  <c r="P77" i="7"/>
  <c r="L78" i="7"/>
  <c r="P79" i="7"/>
  <c r="L80" i="7"/>
  <c r="P81" i="7"/>
  <c r="L82" i="7"/>
  <c r="L84" i="7"/>
  <c r="L86" i="7"/>
  <c r="L88" i="7"/>
  <c r="L90" i="7"/>
  <c r="L92" i="7"/>
  <c r="L94" i="7"/>
  <c r="L96" i="7"/>
  <c r="L98" i="7"/>
  <c r="L100" i="7"/>
  <c r="L102" i="7"/>
  <c r="L104" i="7"/>
  <c r="L106" i="7"/>
  <c r="L108" i="7"/>
  <c r="L110" i="7"/>
  <c r="L112" i="7"/>
  <c r="L114" i="7"/>
  <c r="U23" i="9"/>
  <c r="BG23" i="9" s="1"/>
  <c r="S15" i="9"/>
  <c r="AG16" i="9"/>
  <c r="X16" i="9"/>
  <c r="BJ16" i="9" s="1"/>
  <c r="P16" i="9"/>
  <c r="AF16" i="9"/>
  <c r="W16" i="9"/>
  <c r="BI16" i="9" s="1"/>
  <c r="O16" i="9"/>
  <c r="N16" i="9"/>
  <c r="AA16" i="9"/>
  <c r="L17" i="9"/>
  <c r="V17" i="9"/>
  <c r="BH17" i="9" s="1"/>
  <c r="AI17" i="9"/>
  <c r="K18" i="9"/>
  <c r="U18" i="9"/>
  <c r="BG18" i="9" s="1"/>
  <c r="AF18" i="9"/>
  <c r="T19" i="9"/>
  <c r="BF19" i="9" s="1"/>
  <c r="AE19" i="9"/>
  <c r="Q20" i="9"/>
  <c r="T22" i="9"/>
  <c r="BF22" i="9" s="1"/>
  <c r="AG22" i="9"/>
  <c r="S24" i="9"/>
  <c r="M82" i="7"/>
  <c r="W82" i="7" s="1"/>
  <c r="M84" i="7"/>
  <c r="W84" i="7" s="1"/>
  <c r="M86" i="7"/>
  <c r="W86" i="7" s="1"/>
  <c r="M88" i="7"/>
  <c r="W88" i="7" s="1"/>
  <c r="M90" i="7"/>
  <c r="W90" i="7" s="1"/>
  <c r="M92" i="7"/>
  <c r="W92" i="7" s="1"/>
  <c r="M94" i="7"/>
  <c r="W94" i="7" s="1"/>
  <c r="M96" i="7"/>
  <c r="W96" i="7" s="1"/>
  <c r="M98" i="7"/>
  <c r="W98" i="7" s="1"/>
  <c r="M100" i="7"/>
  <c r="W100" i="7" s="1"/>
  <c r="M102" i="7"/>
  <c r="W102" i="7" s="1"/>
  <c r="M104" i="7"/>
  <c r="W104" i="7" s="1"/>
  <c r="M106" i="7"/>
  <c r="W106" i="7" s="1"/>
  <c r="M108" i="7"/>
  <c r="W108" i="7" s="1"/>
  <c r="M110" i="7"/>
  <c r="W110" i="7" s="1"/>
  <c r="M112" i="7"/>
  <c r="W112" i="7" s="1"/>
  <c r="M114" i="7"/>
  <c r="W114" i="7" s="1"/>
  <c r="Q24" i="9"/>
  <c r="Q16" i="9"/>
  <c r="AB16" i="9"/>
  <c r="M17" i="9"/>
  <c r="W17" i="9"/>
  <c r="BI17" i="9" s="1"/>
  <c r="L18" i="9"/>
  <c r="V18" i="9"/>
  <c r="BH18" i="9" s="1"/>
  <c r="AG18" i="9"/>
  <c r="U19" i="9"/>
  <c r="BG19" i="9" s="1"/>
  <c r="AF19" i="9"/>
  <c r="R20" i="9"/>
  <c r="AE20" i="9"/>
  <c r="AD21" i="9"/>
  <c r="U21" i="9"/>
  <c r="BG21" i="9" s="1"/>
  <c r="M21" i="9"/>
  <c r="AC21" i="9"/>
  <c r="T21" i="9"/>
  <c r="BF21" i="9" s="1"/>
  <c r="L21" i="9"/>
  <c r="P21" i="9"/>
  <c r="AA21" i="9"/>
  <c r="K22" i="9"/>
  <c r="W22" i="9"/>
  <c r="BI22" i="9" s="1"/>
  <c r="AH22" i="9"/>
  <c r="AD23" i="9"/>
  <c r="Z23" i="9"/>
  <c r="R111" i="7"/>
  <c r="N112" i="7"/>
  <c r="R113" i="7"/>
  <c r="N114" i="7"/>
  <c r="K15" i="9"/>
  <c r="U15" i="9"/>
  <c r="BG15" i="9" s="1"/>
  <c r="R16" i="9"/>
  <c r="AC16" i="9"/>
  <c r="N17" i="9"/>
  <c r="M18" i="9"/>
  <c r="W18" i="9"/>
  <c r="BI18" i="9" s="1"/>
  <c r="L19" i="9"/>
  <c r="V19" i="9"/>
  <c r="BH19" i="9" s="1"/>
  <c r="AG19" i="9"/>
  <c r="U20" i="9"/>
  <c r="BG20" i="9" s="1"/>
  <c r="AF20" i="9"/>
  <c r="Q21" i="9"/>
  <c r="AB21" i="9"/>
  <c r="L22" i="9"/>
  <c r="X22" i="9"/>
  <c r="BJ22" i="9" s="1"/>
  <c r="AI22" i="9"/>
  <c r="S23" i="9"/>
  <c r="U24" i="9"/>
  <c r="BG24" i="9" s="1"/>
  <c r="L25" i="9"/>
  <c r="K83" i="7"/>
  <c r="K85" i="7"/>
  <c r="K87" i="7"/>
  <c r="K89" i="7"/>
  <c r="K91" i="7"/>
  <c r="K93" i="7"/>
  <c r="K95" i="7"/>
  <c r="K97" i="7"/>
  <c r="K99" i="7"/>
  <c r="K101" i="7"/>
  <c r="K103" i="7"/>
  <c r="K105" i="7"/>
  <c r="K107" i="7"/>
  <c r="K109" i="7"/>
  <c r="K111" i="7"/>
  <c r="K113" i="7"/>
  <c r="X15" i="9"/>
  <c r="BJ15" i="9" s="1"/>
  <c r="S16" i="9"/>
  <c r="AH17" i="9"/>
  <c r="Z17" i="9"/>
  <c r="Q17" i="9"/>
  <c r="AG17" i="9"/>
  <c r="X17" i="9"/>
  <c r="BJ17" i="9" s="1"/>
  <c r="P17" i="9"/>
  <c r="O17" i="9"/>
  <c r="AB17" i="9"/>
  <c r="N18" i="9"/>
  <c r="X18" i="9"/>
  <c r="BJ18" i="9" s="1"/>
  <c r="M19" i="9"/>
  <c r="W19" i="9"/>
  <c r="BI19" i="9" s="1"/>
  <c r="AH19" i="9"/>
  <c r="V20" i="9"/>
  <c r="BH20" i="9" s="1"/>
  <c r="O22" i="9"/>
  <c r="Z22" i="9"/>
  <c r="L69" i="7"/>
  <c r="L71" i="7"/>
  <c r="AE16" i="9"/>
  <c r="R17" i="9"/>
  <c r="AC17" i="9"/>
  <c r="O18" i="9"/>
  <c r="N19" i="9"/>
  <c r="X19" i="9"/>
  <c r="BJ19" i="9" s="1"/>
  <c r="M20" i="9"/>
  <c r="W20" i="9"/>
  <c r="BI20" i="9" s="1"/>
  <c r="S21" i="9"/>
  <c r="AE22" i="9"/>
  <c r="P22" i="9"/>
  <c r="AA22" i="9"/>
  <c r="K23" i="9"/>
  <c r="X23" i="9"/>
  <c r="BJ23" i="9" s="1"/>
  <c r="S17" i="9"/>
  <c r="AI18" i="9"/>
  <c r="AA18" i="9"/>
  <c r="R18" i="9"/>
  <c r="J18" i="9"/>
  <c r="AH18" i="9"/>
  <c r="Z18" i="9"/>
  <c r="Q18" i="9"/>
  <c r="P18" i="9"/>
  <c r="AC18" i="9"/>
  <c r="O19" i="9"/>
  <c r="N20" i="9"/>
  <c r="V21" i="9"/>
  <c r="BH21" i="9" s="1"/>
  <c r="Q22" i="9"/>
  <c r="AB22" i="9"/>
  <c r="L23" i="9"/>
  <c r="K24" i="9"/>
  <c r="U25" i="9"/>
  <c r="BG25" i="9" s="1"/>
  <c r="S18" i="9"/>
  <c r="AD18" i="9"/>
  <c r="AB19" i="9"/>
  <c r="S19" i="9"/>
  <c r="K19" i="9"/>
  <c r="AI19" i="9"/>
  <c r="AA19" i="9"/>
  <c r="R19" i="9"/>
  <c r="J19" i="9"/>
  <c r="P19" i="9"/>
  <c r="AC19" i="9"/>
  <c r="K21" i="9"/>
  <c r="L24" i="9"/>
  <c r="N15" i="9"/>
  <c r="V15" i="9"/>
  <c r="BH15" i="9" s="1"/>
  <c r="AE15" i="9"/>
  <c r="M22" i="9"/>
  <c r="U22" i="9"/>
  <c r="BG22" i="9" s="1"/>
  <c r="AD22" i="9"/>
  <c r="N23" i="9"/>
  <c r="V23" i="9"/>
  <c r="BH23" i="9" s="1"/>
  <c r="AE23" i="9"/>
  <c r="O24" i="9"/>
  <c r="W24" i="9"/>
  <c r="BI24" i="9" s="1"/>
  <c r="AF24" i="9"/>
  <c r="P25" i="9"/>
  <c r="X25" i="9"/>
  <c r="BJ25" i="9" s="1"/>
  <c r="AG25" i="9"/>
  <c r="Q26" i="9"/>
  <c r="Z26" i="9"/>
  <c r="AH26" i="9"/>
  <c r="AD38" i="9"/>
  <c r="Z38" i="9"/>
  <c r="S38" i="9"/>
  <c r="AE38" i="9"/>
  <c r="BD39" i="9"/>
  <c r="J40" i="9"/>
  <c r="AA40" i="9"/>
  <c r="S41" i="9"/>
  <c r="O15" i="9"/>
  <c r="W15" i="9"/>
  <c r="BI15" i="9" s="1"/>
  <c r="N22" i="9"/>
  <c r="V22" i="9"/>
  <c r="BH22" i="9" s="1"/>
  <c r="O23" i="9"/>
  <c r="W23" i="9"/>
  <c r="BI23" i="9" s="1"/>
  <c r="P24" i="9"/>
  <c r="X24" i="9"/>
  <c r="BJ24" i="9" s="1"/>
  <c r="AG24" i="9"/>
  <c r="Q25" i="9"/>
  <c r="Z25" i="9"/>
  <c r="AH25" i="9"/>
  <c r="J26" i="9"/>
  <c r="R26" i="9"/>
  <c r="AA26" i="9"/>
  <c r="AI26" i="9"/>
  <c r="J38" i="9"/>
  <c r="T38" i="9"/>
  <c r="BF38" i="9" s="1"/>
  <c r="AF38" i="9"/>
  <c r="AO39" i="9"/>
  <c r="AN39" i="9"/>
  <c r="K40" i="9"/>
  <c r="AB40" i="9"/>
  <c r="W41" i="9"/>
  <c r="BI41" i="9" s="1"/>
  <c r="AH24" i="9"/>
  <c r="J25" i="9"/>
  <c r="R25" i="9"/>
  <c r="AA25" i="9"/>
  <c r="AI25" i="9"/>
  <c r="K26" i="9"/>
  <c r="S26" i="9"/>
  <c r="AB26" i="9"/>
  <c r="V38" i="9"/>
  <c r="BH38" i="9" s="1"/>
  <c r="AG38" i="9"/>
  <c r="N40" i="9"/>
  <c r="AE40" i="9"/>
  <c r="AB41" i="9"/>
  <c r="AT42" i="9"/>
  <c r="BE42" i="9"/>
  <c r="J24" i="9"/>
  <c r="R24" i="9"/>
  <c r="AA24" i="9"/>
  <c r="AI24" i="9"/>
  <c r="K25" i="9"/>
  <c r="S25" i="9"/>
  <c r="AB25" i="9"/>
  <c r="L26" i="9"/>
  <c r="T26" i="9"/>
  <c r="BF26" i="9" s="1"/>
  <c r="AC26" i="9"/>
  <c r="L38" i="9"/>
  <c r="AR39" i="9"/>
  <c r="O40" i="9"/>
  <c r="AF40" i="9"/>
  <c r="AI41" i="9"/>
  <c r="M26" i="9"/>
  <c r="U26" i="9"/>
  <c r="BG26" i="9" s="1"/>
  <c r="AD26" i="9"/>
  <c r="AV39" i="9"/>
  <c r="R40" i="9"/>
  <c r="T41" i="9"/>
  <c r="BF41" i="9" s="1"/>
  <c r="L41" i="9"/>
  <c r="AG41" i="9"/>
  <c r="X41" i="9"/>
  <c r="BJ41" i="9" s="1"/>
  <c r="P41" i="9"/>
  <c r="AM42" i="9"/>
  <c r="AX42" i="9"/>
  <c r="N26" i="9"/>
  <c r="V26" i="9"/>
  <c r="BH26" i="9" s="1"/>
  <c r="AE26" i="9"/>
  <c r="AH40" i="9"/>
  <c r="Z40" i="9"/>
  <c r="Q40" i="9"/>
  <c r="AG40" i="9"/>
  <c r="X40" i="9"/>
  <c r="BJ40" i="9" s="1"/>
  <c r="P40" i="9"/>
  <c r="AD40" i="9"/>
  <c r="U40" i="9"/>
  <c r="BG40" i="9" s="1"/>
  <c r="M40" i="9"/>
  <c r="AC40" i="9"/>
  <c r="T40" i="9"/>
  <c r="BF40" i="9" s="1"/>
  <c r="L40" i="9"/>
  <c r="S40" i="9"/>
  <c r="N25" i="9"/>
  <c r="V25" i="9"/>
  <c r="BH25" i="9" s="1"/>
  <c r="AE25" i="9"/>
  <c r="O26" i="9"/>
  <c r="W26" i="9"/>
  <c r="BI26" i="9" s="1"/>
  <c r="AF26" i="9"/>
  <c r="AQ38" i="9"/>
  <c r="AO38" i="9"/>
  <c r="V40" i="9"/>
  <c r="BH40" i="9" s="1"/>
  <c r="K41" i="9"/>
  <c r="N24" i="9"/>
  <c r="V24" i="9"/>
  <c r="BH24" i="9" s="1"/>
  <c r="O25" i="9"/>
  <c r="W25" i="9"/>
  <c r="BI25" i="9" s="1"/>
  <c r="AF25" i="9"/>
  <c r="P26" i="9"/>
  <c r="X26" i="9"/>
  <c r="BJ26" i="9" s="1"/>
  <c r="AG26" i="9"/>
  <c r="U38" i="9"/>
  <c r="BG38" i="9" s="1"/>
  <c r="M38" i="9"/>
  <c r="AI38" i="9"/>
  <c r="AH38" i="9"/>
  <c r="Q38" i="9"/>
  <c r="R38" i="9"/>
  <c r="AP38" i="9"/>
  <c r="W40" i="9"/>
  <c r="BI40" i="9" s="1"/>
  <c r="O41" i="9"/>
  <c r="K39" i="9"/>
  <c r="S39" i="9"/>
  <c r="AB39" i="9"/>
  <c r="AM39" i="9" s="1"/>
  <c r="M41" i="9"/>
  <c r="U41" i="9"/>
  <c r="BG41" i="9" s="1"/>
  <c r="AD41" i="9"/>
  <c r="N42" i="9"/>
  <c r="V42" i="9"/>
  <c r="BH42" i="9" s="1"/>
  <c r="AE42" i="9"/>
  <c r="AN42" i="9"/>
  <c r="O43" i="9"/>
  <c r="W43" i="9"/>
  <c r="BI43" i="9" s="1"/>
  <c r="AF43" i="9"/>
  <c r="P44" i="9"/>
  <c r="X44" i="9"/>
  <c r="BJ44" i="9" s="1"/>
  <c r="AG44" i="9"/>
  <c r="Q45" i="9"/>
  <c r="Z45" i="9"/>
  <c r="AH45" i="9"/>
  <c r="J46" i="9"/>
  <c r="R46" i="9"/>
  <c r="AA46" i="9"/>
  <c r="AI46" i="9"/>
  <c r="AR46" i="9"/>
  <c r="K47" i="9"/>
  <c r="S47" i="9"/>
  <c r="AB47" i="9"/>
  <c r="L48" i="9"/>
  <c r="T48" i="9"/>
  <c r="BF48" i="9" s="1"/>
  <c r="AC48" i="9"/>
  <c r="J49" i="9"/>
  <c r="X49" i="9"/>
  <c r="BJ49" i="9" s="1"/>
  <c r="W50" i="9"/>
  <c r="BI50" i="9" s="1"/>
  <c r="AC51" i="9"/>
  <c r="AN51" i="9" s="1"/>
  <c r="Z51" i="9"/>
  <c r="AK51" i="9" s="1"/>
  <c r="AF53" i="9"/>
  <c r="O56" i="9"/>
  <c r="S57" i="9"/>
  <c r="BE58" i="9"/>
  <c r="N41" i="9"/>
  <c r="V41" i="9"/>
  <c r="BH41" i="9" s="1"/>
  <c r="AE41" i="9"/>
  <c r="O42" i="9"/>
  <c r="W42" i="9"/>
  <c r="BI42" i="9" s="1"/>
  <c r="AF42" i="9"/>
  <c r="AQ42" i="9" s="1"/>
  <c r="P43" i="9"/>
  <c r="X43" i="9"/>
  <c r="BJ43" i="9" s="1"/>
  <c r="AG43" i="9"/>
  <c r="AY43" i="9"/>
  <c r="Q44" i="9"/>
  <c r="Z44" i="9"/>
  <c r="AH44" i="9"/>
  <c r="J45" i="9"/>
  <c r="R45" i="9"/>
  <c r="AA45" i="9"/>
  <c r="AI45" i="9"/>
  <c r="K46" i="9"/>
  <c r="S46" i="9"/>
  <c r="AB46" i="9"/>
  <c r="AM46" i="9" s="1"/>
  <c r="BB46" i="9"/>
  <c r="L47" i="9"/>
  <c r="T47" i="9"/>
  <c r="BF47" i="9" s="1"/>
  <c r="AC47" i="9"/>
  <c r="M48" i="9"/>
  <c r="U48" i="9"/>
  <c r="BG48" i="9" s="1"/>
  <c r="K49" i="9"/>
  <c r="AA49" i="9"/>
  <c r="AP49" i="9"/>
  <c r="K50" i="9"/>
  <c r="X50" i="9"/>
  <c r="BJ50" i="9" s="1"/>
  <c r="AF52" i="9"/>
  <c r="W52" i="9"/>
  <c r="BI52" i="9" s="1"/>
  <c r="O52" i="9"/>
  <c r="AC52" i="9"/>
  <c r="T52" i="9"/>
  <c r="BF52" i="9" s="1"/>
  <c r="L52" i="9"/>
  <c r="AE52" i="9"/>
  <c r="S52" i="9"/>
  <c r="AB52" i="9"/>
  <c r="Q52" i="9"/>
  <c r="Z52" i="9"/>
  <c r="N52" i="9"/>
  <c r="AH52" i="9"/>
  <c r="V52" i="9"/>
  <c r="BH52" i="9" s="1"/>
  <c r="K52" i="9"/>
  <c r="X52" i="9"/>
  <c r="BJ52" i="9" s="1"/>
  <c r="AI53" i="9"/>
  <c r="W53" i="9"/>
  <c r="BI53" i="9" s="1"/>
  <c r="L53" i="9"/>
  <c r="R53" i="9"/>
  <c r="BE54" i="9"/>
  <c r="AT54" i="9"/>
  <c r="AQ55" i="9"/>
  <c r="R56" i="9"/>
  <c r="Q43" i="9"/>
  <c r="Z43" i="9"/>
  <c r="AH43" i="9"/>
  <c r="J44" i="9"/>
  <c r="R44" i="9"/>
  <c r="AA44" i="9"/>
  <c r="AI44" i="9"/>
  <c r="K45" i="9"/>
  <c r="S45" i="9"/>
  <c r="AB45" i="9"/>
  <c r="AC46" i="9"/>
  <c r="M47" i="9"/>
  <c r="U47" i="9"/>
  <c r="BG47" i="9" s="1"/>
  <c r="AD47" i="9"/>
  <c r="AH48" i="9"/>
  <c r="AD48" i="9"/>
  <c r="N48" i="9"/>
  <c r="V48" i="9"/>
  <c r="BH48" i="9" s="1"/>
  <c r="AF48" i="9"/>
  <c r="AZ49" i="9"/>
  <c r="L50" i="9"/>
  <c r="AB50" i="9"/>
  <c r="AV51" i="9"/>
  <c r="BE55" i="9"/>
  <c r="AC57" i="9"/>
  <c r="T57" i="9"/>
  <c r="BF57" i="9" s="1"/>
  <c r="L57" i="9"/>
  <c r="AH57" i="9"/>
  <c r="Z57" i="9"/>
  <c r="Q57" i="9"/>
  <c r="AA57" i="9"/>
  <c r="O57" i="9"/>
  <c r="X57" i="9"/>
  <c r="BJ57" i="9" s="1"/>
  <c r="AI57" i="9"/>
  <c r="W57" i="9"/>
  <c r="BI57" i="9" s="1"/>
  <c r="M57" i="9"/>
  <c r="AF57" i="9"/>
  <c r="U57" i="9"/>
  <c r="BG57" i="9" s="1"/>
  <c r="J57" i="9"/>
  <c r="AD57" i="9"/>
  <c r="R57" i="9"/>
  <c r="AB57" i="9"/>
  <c r="Z42" i="9"/>
  <c r="J43" i="9"/>
  <c r="R43" i="9"/>
  <c r="AA43" i="9"/>
  <c r="AI43" i="9"/>
  <c r="K44" i="9"/>
  <c r="S44" i="9"/>
  <c r="AB44" i="9"/>
  <c r="L45" i="9"/>
  <c r="T45" i="9"/>
  <c r="BF45" i="9" s="1"/>
  <c r="AD46" i="9"/>
  <c r="N47" i="9"/>
  <c r="V47" i="9"/>
  <c r="BH47" i="9" s="1"/>
  <c r="AE47" i="9"/>
  <c r="O48" i="9"/>
  <c r="W48" i="9"/>
  <c r="BI48" i="9" s="1"/>
  <c r="AG48" i="9"/>
  <c r="N50" i="9"/>
  <c r="AC50" i="9"/>
  <c r="AY51" i="9"/>
  <c r="AD52" i="9"/>
  <c r="AC54" i="9"/>
  <c r="AN54" i="9" s="1"/>
  <c r="AA54" i="9"/>
  <c r="AB56" i="9"/>
  <c r="S56" i="9"/>
  <c r="K56" i="9"/>
  <c r="AG56" i="9"/>
  <c r="X56" i="9"/>
  <c r="BJ56" i="9" s="1"/>
  <c r="P56" i="9"/>
  <c r="AC56" i="9"/>
  <c r="Q56" i="9"/>
  <c r="Z56" i="9"/>
  <c r="N56" i="9"/>
  <c r="AH56" i="9"/>
  <c r="V56" i="9"/>
  <c r="BH56" i="9" s="1"/>
  <c r="L56" i="9"/>
  <c r="AE56" i="9"/>
  <c r="T56" i="9"/>
  <c r="BF56" i="9" s="1"/>
  <c r="W56" i="9"/>
  <c r="BI56" i="9" s="1"/>
  <c r="AE57" i="9"/>
  <c r="O39" i="9"/>
  <c r="W39" i="9"/>
  <c r="BI39" i="9" s="1"/>
  <c r="Q41" i="9"/>
  <c r="Z41" i="9"/>
  <c r="AH41" i="9"/>
  <c r="J42" i="9"/>
  <c r="R42" i="9"/>
  <c r="AA42" i="9"/>
  <c r="K43" i="9"/>
  <c r="S43" i="9"/>
  <c r="AB43" i="9"/>
  <c r="L44" i="9"/>
  <c r="T44" i="9"/>
  <c r="BF44" i="9" s="1"/>
  <c r="AC44" i="9"/>
  <c r="M45" i="9"/>
  <c r="U45" i="9"/>
  <c r="BG45" i="9" s="1"/>
  <c r="AD45" i="9"/>
  <c r="N46" i="9"/>
  <c r="V46" i="9"/>
  <c r="BH46" i="9" s="1"/>
  <c r="AN46" i="9"/>
  <c r="O47" i="9"/>
  <c r="W47" i="9"/>
  <c r="BI47" i="9" s="1"/>
  <c r="AF47" i="9"/>
  <c r="P48" i="9"/>
  <c r="X48" i="9"/>
  <c r="BJ48" i="9" s="1"/>
  <c r="AI48" i="9"/>
  <c r="P49" i="9"/>
  <c r="P50" i="9"/>
  <c r="AE50" i="9"/>
  <c r="J52" i="9"/>
  <c r="AG52" i="9"/>
  <c r="K53" i="9"/>
  <c r="AE53" i="9"/>
  <c r="AI55" i="9"/>
  <c r="AT55" i="9" s="1"/>
  <c r="AA55" i="9"/>
  <c r="R55" i="9"/>
  <c r="J55" i="9"/>
  <c r="AF55" i="9"/>
  <c r="W55" i="9"/>
  <c r="BI55" i="9" s="1"/>
  <c r="O55" i="9"/>
  <c r="AE55" i="9"/>
  <c r="T55" i="9"/>
  <c r="BF55" i="9" s="1"/>
  <c r="AC55" i="9"/>
  <c r="AN55" i="9" s="1"/>
  <c r="Q55" i="9"/>
  <c r="Z55" i="9"/>
  <c r="N55" i="9"/>
  <c r="AH55" i="9"/>
  <c r="V55" i="9"/>
  <c r="BH55" i="9" s="1"/>
  <c r="L55" i="9"/>
  <c r="X55" i="9"/>
  <c r="BJ55" i="9" s="1"/>
  <c r="AA56" i="9"/>
  <c r="AG57" i="9"/>
  <c r="Z58" i="9"/>
  <c r="AV59" i="9"/>
  <c r="AO61" i="9"/>
  <c r="AZ61" i="9"/>
  <c r="J41" i="9"/>
  <c r="R41" i="9"/>
  <c r="AA41" i="9"/>
  <c r="K42" i="9"/>
  <c r="AB42" i="9"/>
  <c r="L43" i="9"/>
  <c r="T43" i="9"/>
  <c r="BF43" i="9" s="1"/>
  <c r="AC43" i="9"/>
  <c r="AN43" i="9" s="1"/>
  <c r="M44" i="9"/>
  <c r="U44" i="9"/>
  <c r="BG44" i="9" s="1"/>
  <c r="AD44" i="9"/>
  <c r="N45" i="9"/>
  <c r="V45" i="9"/>
  <c r="BH45" i="9" s="1"/>
  <c r="O46" i="9"/>
  <c r="W46" i="9"/>
  <c r="BI46" i="9" s="1"/>
  <c r="P47" i="9"/>
  <c r="X47" i="9"/>
  <c r="BJ47" i="9" s="1"/>
  <c r="AG47" i="9"/>
  <c r="Q48" i="9"/>
  <c r="Z48" i="9"/>
  <c r="AC49" i="9"/>
  <c r="T49" i="9"/>
  <c r="BF49" i="9" s="1"/>
  <c r="L49" i="9"/>
  <c r="AH49" i="9"/>
  <c r="Z49" i="9"/>
  <c r="Q49" i="9"/>
  <c r="AD49" i="9"/>
  <c r="AO49" i="9" s="1"/>
  <c r="R49" i="9"/>
  <c r="AI49" i="9"/>
  <c r="W49" i="9"/>
  <c r="BI49" i="9" s="1"/>
  <c r="M49" i="9"/>
  <c r="S49" i="9"/>
  <c r="AG49" i="9"/>
  <c r="Q50" i="9"/>
  <c r="BB51" i="9"/>
  <c r="AQ51" i="9"/>
  <c r="BD51" i="9"/>
  <c r="M52" i="9"/>
  <c r="AI52" i="9"/>
  <c r="N53" i="9"/>
  <c r="AH53" i="9"/>
  <c r="AW54" i="9"/>
  <c r="AL54" i="9"/>
  <c r="AB54" i="9"/>
  <c r="AB55" i="9"/>
  <c r="AD56" i="9"/>
  <c r="K57" i="9"/>
  <c r="AT61" i="9"/>
  <c r="BE61" i="9"/>
  <c r="AY64" i="9"/>
  <c r="AN64" i="9"/>
  <c r="N44" i="9"/>
  <c r="V44" i="9"/>
  <c r="BH44" i="9" s="1"/>
  <c r="AE44" i="9"/>
  <c r="O45" i="9"/>
  <c r="W45" i="9"/>
  <c r="BI45" i="9" s="1"/>
  <c r="AF45" i="9"/>
  <c r="Q47" i="9"/>
  <c r="Z47" i="9"/>
  <c r="AH47" i="9"/>
  <c r="J48" i="9"/>
  <c r="R48" i="9"/>
  <c r="AA48" i="9"/>
  <c r="AD50" i="9"/>
  <c r="U50" i="9"/>
  <c r="BG50" i="9" s="1"/>
  <c r="M50" i="9"/>
  <c r="AI50" i="9"/>
  <c r="AA50" i="9"/>
  <c r="R50" i="9"/>
  <c r="J50" i="9"/>
  <c r="Z50" i="9"/>
  <c r="O50" i="9"/>
  <c r="AF50" i="9"/>
  <c r="T50" i="9"/>
  <c r="BF50" i="9" s="1"/>
  <c r="S50" i="9"/>
  <c r="AH50" i="9"/>
  <c r="BB52" i="9"/>
  <c r="AQ52" i="9"/>
  <c r="BC53" i="9"/>
  <c r="AD54" i="9"/>
  <c r="AY54" i="9"/>
  <c r="J56" i="9"/>
  <c r="AF56" i="9"/>
  <c r="N57" i="9"/>
  <c r="BB59" i="9"/>
  <c r="AQ59" i="9"/>
  <c r="AY60" i="9"/>
  <c r="AP65" i="9"/>
  <c r="N43" i="9"/>
  <c r="V43" i="9"/>
  <c r="BH43" i="9" s="1"/>
  <c r="O44" i="9"/>
  <c r="W44" i="9"/>
  <c r="BI44" i="9" s="1"/>
  <c r="P45" i="9"/>
  <c r="X45" i="9"/>
  <c r="BJ45" i="9" s="1"/>
  <c r="J47" i="9"/>
  <c r="R47" i="9"/>
  <c r="AA47" i="9"/>
  <c r="K48" i="9"/>
  <c r="S48" i="9"/>
  <c r="AB48" i="9"/>
  <c r="V50" i="9"/>
  <c r="BH50" i="9" s="1"/>
  <c r="R52" i="9"/>
  <c r="S53" i="9"/>
  <c r="AW55" i="9"/>
  <c r="AL55" i="9"/>
  <c r="M56" i="9"/>
  <c r="AI56" i="9"/>
  <c r="P57" i="9"/>
  <c r="AZ58" i="9"/>
  <c r="AS60" i="9"/>
  <c r="BD60" i="9"/>
  <c r="O58" i="9"/>
  <c r="L59" i="9"/>
  <c r="W59" i="9"/>
  <c r="BI59" i="9" s="1"/>
  <c r="AH59" i="9"/>
  <c r="AS59" i="9" s="1"/>
  <c r="S60" i="9"/>
  <c r="AE60" i="9"/>
  <c r="AG61" i="9"/>
  <c r="X61" i="9"/>
  <c r="BJ61" i="9" s="1"/>
  <c r="P61" i="9"/>
  <c r="AD61" i="9"/>
  <c r="U61" i="9"/>
  <c r="BG61" i="9" s="1"/>
  <c r="M61" i="9"/>
  <c r="O61" i="9"/>
  <c r="AA61" i="9"/>
  <c r="L62" i="9"/>
  <c r="W62" i="9"/>
  <c r="BI62" i="9" s="1"/>
  <c r="AI62" i="9"/>
  <c r="AT62" i="9" s="1"/>
  <c r="T63" i="9"/>
  <c r="BF63" i="9" s="1"/>
  <c r="AH63" i="9"/>
  <c r="N64" i="9"/>
  <c r="K65" i="9"/>
  <c r="W65" i="9"/>
  <c r="BI65" i="9" s="1"/>
  <c r="BA65" i="9"/>
  <c r="Z66" i="9"/>
  <c r="AD66" i="9"/>
  <c r="AC66" i="9"/>
  <c r="AD58" i="9"/>
  <c r="AO58" i="9" s="1"/>
  <c r="U58" i="9"/>
  <c r="BG58" i="9" s="1"/>
  <c r="M58" i="9"/>
  <c r="AI58" i="9"/>
  <c r="AT58" i="9" s="1"/>
  <c r="AA58" i="9"/>
  <c r="R58" i="9"/>
  <c r="J58" i="9"/>
  <c r="P58" i="9"/>
  <c r="AB58" i="9"/>
  <c r="AN59" i="9"/>
  <c r="J60" i="9"/>
  <c r="U60" i="9"/>
  <c r="BG60" i="9" s="1"/>
  <c r="AG60" i="9"/>
  <c r="Q61" i="9"/>
  <c r="K63" i="9"/>
  <c r="U63" i="9"/>
  <c r="BG63" i="9" s="1"/>
  <c r="O64" i="9"/>
  <c r="M65" i="9"/>
  <c r="X65" i="9"/>
  <c r="BJ65" i="9" s="1"/>
  <c r="AW66" i="9"/>
  <c r="AL66" i="9"/>
  <c r="AY69" i="9"/>
  <c r="Q51" i="9"/>
  <c r="J53" i="9"/>
  <c r="T53" i="9"/>
  <c r="BF53" i="9" s="1"/>
  <c r="R54" i="9"/>
  <c r="Q58" i="9"/>
  <c r="AC58" i="9"/>
  <c r="O59" i="9"/>
  <c r="Z59" i="9"/>
  <c r="AK59" i="9" s="1"/>
  <c r="K60" i="9"/>
  <c r="V60" i="9"/>
  <c r="BH60" i="9" s="1"/>
  <c r="AH60" i="9"/>
  <c r="R61" i="9"/>
  <c r="AC61" i="9"/>
  <c r="O62" i="9"/>
  <c r="AA62" i="9"/>
  <c r="AL62" i="9"/>
  <c r="L63" i="9"/>
  <c r="V63" i="9"/>
  <c r="BH63" i="9" s="1"/>
  <c r="AB64" i="9"/>
  <c r="S64" i="9"/>
  <c r="K64" i="9"/>
  <c r="AH64" i="9"/>
  <c r="Z64" i="9"/>
  <c r="Q64" i="9"/>
  <c r="AG64" i="9"/>
  <c r="X64" i="9"/>
  <c r="BJ64" i="9" s="1"/>
  <c r="P64" i="9"/>
  <c r="R64" i="9"/>
  <c r="AE64" i="9"/>
  <c r="N65" i="9"/>
  <c r="AB65" i="9"/>
  <c r="AX66" i="9"/>
  <c r="AV67" i="9"/>
  <c r="AK67" i="9"/>
  <c r="AO69" i="9"/>
  <c r="AZ69" i="9"/>
  <c r="AV71" i="9"/>
  <c r="AK71" i="9"/>
  <c r="AQ62" i="9"/>
  <c r="T64" i="9"/>
  <c r="BF64" i="9" s="1"/>
  <c r="AF64" i="9"/>
  <c r="AN66" i="9"/>
  <c r="AY66" i="9"/>
  <c r="AN70" i="9"/>
  <c r="AY70" i="9"/>
  <c r="BA72" i="9"/>
  <c r="AP72" i="9"/>
  <c r="T58" i="9"/>
  <c r="BF58" i="9" s="1"/>
  <c r="AF58" i="9"/>
  <c r="Q59" i="9"/>
  <c r="AC59" i="9"/>
  <c r="N60" i="9"/>
  <c r="J61" i="9"/>
  <c r="T61" i="9"/>
  <c r="BF61" i="9" s="1"/>
  <c r="AF61" i="9"/>
  <c r="R62" i="9"/>
  <c r="AC62" i="9"/>
  <c r="AN62" i="9" s="1"/>
  <c r="N63" i="9"/>
  <c r="U64" i="9"/>
  <c r="BG64" i="9" s="1"/>
  <c r="AI64" i="9"/>
  <c r="P65" i="9"/>
  <c r="AN68" i="9"/>
  <c r="AY68" i="9"/>
  <c r="K58" i="9"/>
  <c r="V58" i="9"/>
  <c r="BH58" i="9" s="1"/>
  <c r="AG58" i="9"/>
  <c r="AF60" i="9"/>
  <c r="W60" i="9"/>
  <c r="BI60" i="9" s="1"/>
  <c r="O60" i="9"/>
  <c r="AC60" i="9"/>
  <c r="AN60" i="9" s="1"/>
  <c r="T60" i="9"/>
  <c r="BF60" i="9" s="1"/>
  <c r="L60" i="9"/>
  <c r="P60" i="9"/>
  <c r="AA60" i="9"/>
  <c r="K61" i="9"/>
  <c r="V61" i="9"/>
  <c r="BH61" i="9" s="1"/>
  <c r="BB62" i="9"/>
  <c r="AI63" i="9"/>
  <c r="AT63" i="9" s="1"/>
  <c r="AA63" i="9"/>
  <c r="R63" i="9"/>
  <c r="J63" i="9"/>
  <c r="AG63" i="9"/>
  <c r="X63" i="9"/>
  <c r="BJ63" i="9" s="1"/>
  <c r="AF63" i="9"/>
  <c r="W63" i="9"/>
  <c r="BI63" i="9" s="1"/>
  <c r="O63" i="9"/>
  <c r="P63" i="9"/>
  <c r="AC63" i="9"/>
  <c r="AN63" i="9" s="1"/>
  <c r="J64" i="9"/>
  <c r="V64" i="9"/>
  <c r="BH64" i="9" s="1"/>
  <c r="AC65" i="9"/>
  <c r="T65" i="9"/>
  <c r="BF65" i="9" s="1"/>
  <c r="L65" i="9"/>
  <c r="AI65" i="9"/>
  <c r="AA65" i="9"/>
  <c r="R65" i="9"/>
  <c r="J65" i="9"/>
  <c r="AH65" i="9"/>
  <c r="Z65" i="9"/>
  <c r="Q65" i="9"/>
  <c r="S65" i="9"/>
  <c r="AF65" i="9"/>
  <c r="AZ68" i="9"/>
  <c r="AO68" i="9"/>
  <c r="L51" i="9"/>
  <c r="W51" i="9"/>
  <c r="BI51" i="9" s="1"/>
  <c r="AG53" i="9"/>
  <c r="AR53" i="9" s="1"/>
  <c r="X53" i="9"/>
  <c r="BJ53" i="9" s="1"/>
  <c r="P53" i="9"/>
  <c r="AD53" i="9"/>
  <c r="U53" i="9"/>
  <c r="BG53" i="9" s="1"/>
  <c r="M53" i="9"/>
  <c r="O53" i="9"/>
  <c r="AA53" i="9"/>
  <c r="L54" i="9"/>
  <c r="W54" i="9"/>
  <c r="BI54" i="9" s="1"/>
  <c r="L58" i="9"/>
  <c r="W58" i="9"/>
  <c r="BI58" i="9" s="1"/>
  <c r="AH58" i="9"/>
  <c r="T59" i="9"/>
  <c r="BF59" i="9" s="1"/>
  <c r="Q60" i="9"/>
  <c r="AB60" i="9"/>
  <c r="L61" i="9"/>
  <c r="W61" i="9"/>
  <c r="BI61" i="9" s="1"/>
  <c r="AI61" i="9"/>
  <c r="J62" i="9"/>
  <c r="T62" i="9"/>
  <c r="BF62" i="9" s="1"/>
  <c r="Q63" i="9"/>
  <c r="AD63" i="9"/>
  <c r="BE63" i="9"/>
  <c r="L64" i="9"/>
  <c r="W64" i="9"/>
  <c r="BI64" i="9" s="1"/>
  <c r="U65" i="9"/>
  <c r="BG65" i="9" s="1"/>
  <c r="AG65" i="9"/>
  <c r="K51" i="9"/>
  <c r="S51" i="9"/>
  <c r="AB51" i="9"/>
  <c r="N54" i="9"/>
  <c r="V54" i="9"/>
  <c r="BH54" i="9" s="1"/>
  <c r="AE54" i="9"/>
  <c r="AP54" i="9" s="1"/>
  <c r="K59" i="9"/>
  <c r="S59" i="9"/>
  <c r="AB59" i="9"/>
  <c r="N62" i="9"/>
  <c r="V62" i="9"/>
  <c r="BH62" i="9" s="1"/>
  <c r="AE62" i="9"/>
  <c r="AI66" i="9"/>
  <c r="AT66" i="9" s="1"/>
  <c r="AA66" i="9"/>
  <c r="R66" i="9"/>
  <c r="J66" i="9"/>
  <c r="AF66" i="9"/>
  <c r="W66" i="9"/>
  <c r="BI66" i="9" s="1"/>
  <c r="O66" i="9"/>
  <c r="P66" i="9"/>
  <c r="AB66" i="9"/>
  <c r="AM66" i="9" s="1"/>
  <c r="M67" i="9"/>
  <c r="W67" i="9"/>
  <c r="BI67" i="9" s="1"/>
  <c r="AI67" i="9"/>
  <c r="AI68" i="9"/>
  <c r="AA68" i="9"/>
  <c r="AL68" i="9" s="1"/>
  <c r="R68" i="9"/>
  <c r="J68" i="9"/>
  <c r="AH68" i="9"/>
  <c r="Z68" i="9"/>
  <c r="Q68" i="9"/>
  <c r="AG68" i="9"/>
  <c r="V68" i="9"/>
  <c r="BH68" i="9" s="1"/>
  <c r="L68" i="9"/>
  <c r="AD68" i="9"/>
  <c r="S68" i="9"/>
  <c r="T68" i="9"/>
  <c r="BF68" i="9" s="1"/>
  <c r="T69" i="9"/>
  <c r="BF69" i="9" s="1"/>
  <c r="AH69" i="9"/>
  <c r="AC70" i="9"/>
  <c r="T70" i="9"/>
  <c r="BF70" i="9" s="1"/>
  <c r="L70" i="9"/>
  <c r="AB70" i="9"/>
  <c r="S70" i="9"/>
  <c r="K70" i="9"/>
  <c r="AE70" i="9"/>
  <c r="R70" i="9"/>
  <c r="Z70" i="9"/>
  <c r="O70" i="9"/>
  <c r="Q70" i="9"/>
  <c r="AG70" i="9"/>
  <c r="Q71" i="9"/>
  <c r="AF71" i="9"/>
  <c r="AV73" i="9"/>
  <c r="AG74" i="9"/>
  <c r="AR74" i="9" s="1"/>
  <c r="X74" i="9"/>
  <c r="BJ74" i="9" s="1"/>
  <c r="P74" i="9"/>
  <c r="AF74" i="9"/>
  <c r="W74" i="9"/>
  <c r="BI74" i="9" s="1"/>
  <c r="O74" i="9"/>
  <c r="Z74" i="9"/>
  <c r="M74" i="9"/>
  <c r="AE74" i="9"/>
  <c r="T74" i="9"/>
  <c r="BF74" i="9" s="1"/>
  <c r="J74" i="9"/>
  <c r="R74" i="9"/>
  <c r="AH74" i="9"/>
  <c r="AW74" i="9"/>
  <c r="O75" i="9"/>
  <c r="AV75" i="9"/>
  <c r="N76" i="9"/>
  <c r="AD76" i="9"/>
  <c r="O77" i="9"/>
  <c r="AE77" i="9"/>
  <c r="O78" i="9"/>
  <c r="AR78" i="9"/>
  <c r="P79" i="9"/>
  <c r="AE79" i="9"/>
  <c r="L80" i="9"/>
  <c r="AB80" i="9"/>
  <c r="AW81" i="9"/>
  <c r="AS83" i="9"/>
  <c r="AR66" i="9"/>
  <c r="N67" i="9"/>
  <c r="V69" i="9"/>
  <c r="BH69" i="9" s="1"/>
  <c r="U70" i="9"/>
  <c r="BG70" i="9" s="1"/>
  <c r="AH70" i="9"/>
  <c r="AH71" i="9"/>
  <c r="R71" i="9"/>
  <c r="AG71" i="9"/>
  <c r="AL73" i="9"/>
  <c r="BB73" i="9"/>
  <c r="AZ74" i="9"/>
  <c r="AH75" i="9"/>
  <c r="Z75" i="9"/>
  <c r="AK75" i="9" s="1"/>
  <c r="Q75" i="9"/>
  <c r="AG75" i="9"/>
  <c r="X75" i="9"/>
  <c r="BJ75" i="9" s="1"/>
  <c r="P75" i="9"/>
  <c r="AF75" i="9"/>
  <c r="U75" i="9"/>
  <c r="BG75" i="9" s="1"/>
  <c r="K75" i="9"/>
  <c r="AC75" i="9"/>
  <c r="R75" i="9"/>
  <c r="S75" i="9"/>
  <c r="AI75" i="9"/>
  <c r="P76" i="9"/>
  <c r="P77" i="9"/>
  <c r="Q79" i="9"/>
  <c r="O80" i="9"/>
  <c r="AC80" i="9"/>
  <c r="BE82" i="9"/>
  <c r="AW84" i="9"/>
  <c r="AB67" i="9"/>
  <c r="S67" i="9"/>
  <c r="K67" i="9"/>
  <c r="AG67" i="9"/>
  <c r="X67" i="9"/>
  <c r="BJ67" i="9" s="1"/>
  <c r="P67" i="9"/>
  <c r="O67" i="9"/>
  <c r="AA67" i="9"/>
  <c r="AZ70" i="9"/>
  <c r="S71" i="9"/>
  <c r="AI71" i="9"/>
  <c r="AZ71" i="9"/>
  <c r="AX72" i="9"/>
  <c r="AM73" i="9"/>
  <c r="BC73" i="9"/>
  <c r="AX75" i="9"/>
  <c r="AI76" i="9"/>
  <c r="AA76" i="9"/>
  <c r="AL76" i="9" s="1"/>
  <c r="R76" i="9"/>
  <c r="J76" i="9"/>
  <c r="AH76" i="9"/>
  <c r="Z76" i="9"/>
  <c r="Q76" i="9"/>
  <c r="AE76" i="9"/>
  <c r="T76" i="9"/>
  <c r="BF76" i="9" s="1"/>
  <c r="AB76" i="9"/>
  <c r="O76" i="9"/>
  <c r="S76" i="9"/>
  <c r="AG76" i="9"/>
  <c r="AW76" i="9"/>
  <c r="AB77" i="9"/>
  <c r="S77" i="9"/>
  <c r="K77" i="9"/>
  <c r="AI77" i="9"/>
  <c r="AA77" i="9"/>
  <c r="R77" i="9"/>
  <c r="J77" i="9"/>
  <c r="AD77" i="9"/>
  <c r="Q77" i="9"/>
  <c r="X77" i="9"/>
  <c r="BJ77" i="9" s="1"/>
  <c r="N77" i="9"/>
  <c r="T77" i="9"/>
  <c r="BF77" i="9" s="1"/>
  <c r="AG77" i="9"/>
  <c r="AD79" i="9"/>
  <c r="U79" i="9"/>
  <c r="BG79" i="9" s="1"/>
  <c r="M79" i="9"/>
  <c r="AC79" i="9"/>
  <c r="T79" i="9"/>
  <c r="BF79" i="9" s="1"/>
  <c r="L79" i="9"/>
  <c r="AI79" i="9"/>
  <c r="X79" i="9"/>
  <c r="BJ79" i="9" s="1"/>
  <c r="N79" i="9"/>
  <c r="AF79" i="9"/>
  <c r="S79" i="9"/>
  <c r="R79" i="9"/>
  <c r="AH79" i="9"/>
  <c r="Q80" i="9"/>
  <c r="AG80" i="9"/>
  <c r="AA81" i="9"/>
  <c r="AL81" i="9" s="1"/>
  <c r="AT81" i="9"/>
  <c r="BA84" i="9"/>
  <c r="N51" i="9"/>
  <c r="V51" i="9"/>
  <c r="BH51" i="9" s="1"/>
  <c r="Q54" i="9"/>
  <c r="Z54" i="9"/>
  <c r="AK54" i="9" s="1"/>
  <c r="N59" i="9"/>
  <c r="V59" i="9"/>
  <c r="BH59" i="9" s="1"/>
  <c r="Q62" i="9"/>
  <c r="Z62" i="9"/>
  <c r="BC66" i="9"/>
  <c r="Q67" i="9"/>
  <c r="AC67" i="9"/>
  <c r="L69" i="9"/>
  <c r="V71" i="9"/>
  <c r="BH71" i="9" s="1"/>
  <c r="AH72" i="9"/>
  <c r="W72" i="9"/>
  <c r="BI72" i="9" s="1"/>
  <c r="K72" i="9"/>
  <c r="R72" i="9"/>
  <c r="S72" i="9"/>
  <c r="AI72" i="9"/>
  <c r="AM74" i="9"/>
  <c r="V75" i="9"/>
  <c r="BH75" i="9" s="1"/>
  <c r="U76" i="9"/>
  <c r="BG76" i="9" s="1"/>
  <c r="U77" i="9"/>
  <c r="BG77" i="9" s="1"/>
  <c r="AH77" i="9"/>
  <c r="AH78" i="9"/>
  <c r="AS78" i="9" s="1"/>
  <c r="W78" i="9"/>
  <c r="BI78" i="9" s="1"/>
  <c r="M78" i="9"/>
  <c r="U78" i="9"/>
  <c r="BG78" i="9" s="1"/>
  <c r="AI78" i="9"/>
  <c r="V79" i="9"/>
  <c r="BH79" i="9" s="1"/>
  <c r="AK79" i="9"/>
  <c r="R80" i="9"/>
  <c r="AY81" i="9"/>
  <c r="AK83" i="9"/>
  <c r="AV83" i="9"/>
  <c r="BE84" i="9"/>
  <c r="AK70" i="9"/>
  <c r="AK72" i="9"/>
  <c r="AF80" i="9"/>
  <c r="S80" i="9"/>
  <c r="P80" i="9"/>
  <c r="T80" i="9"/>
  <c r="BF80" i="9" s="1"/>
  <c r="AI80" i="9"/>
  <c r="AY83" i="9"/>
  <c r="BD81" i="9"/>
  <c r="AS81" i="9"/>
  <c r="AY75" i="9"/>
  <c r="AN75" i="9"/>
  <c r="L76" i="9"/>
  <c r="X76" i="9"/>
  <c r="BJ76" i="9" s="1"/>
  <c r="L77" i="9"/>
  <c r="Z77" i="9"/>
  <c r="AK78" i="9"/>
  <c r="AV78" i="9"/>
  <c r="Z78" i="9"/>
  <c r="K79" i="9"/>
  <c r="AA79" i="9"/>
  <c r="J80" i="9"/>
  <c r="X80" i="9"/>
  <c r="BJ80" i="9" s="1"/>
  <c r="AD81" i="9"/>
  <c r="Z81" i="9"/>
  <c r="AK81" i="9" s="1"/>
  <c r="AC81" i="9"/>
  <c r="AN81" i="9" s="1"/>
  <c r="AX82" i="9"/>
  <c r="AM82" i="9"/>
  <c r="BA85" i="9"/>
  <c r="BE86" i="9"/>
  <c r="AO66" i="9"/>
  <c r="L67" i="9"/>
  <c r="V67" i="9"/>
  <c r="BH67" i="9" s="1"/>
  <c r="AH67" i="9"/>
  <c r="AS67" i="9" s="1"/>
  <c r="AQ68" i="9"/>
  <c r="BB68" i="9"/>
  <c r="AV70" i="9"/>
  <c r="O71" i="9"/>
  <c r="BC74" i="9"/>
  <c r="N75" i="9"/>
  <c r="AD75" i="9"/>
  <c r="M76" i="9"/>
  <c r="AC76" i="9"/>
  <c r="M77" i="9"/>
  <c r="AC77" i="9"/>
  <c r="O79" i="9"/>
  <c r="AB79" i="9"/>
  <c r="K80" i="9"/>
  <c r="Z80" i="9"/>
  <c r="AB69" i="9"/>
  <c r="S69" i="9"/>
  <c r="K69" i="9"/>
  <c r="AI69" i="9"/>
  <c r="AA69" i="9"/>
  <c r="R69" i="9"/>
  <c r="J69" i="9"/>
  <c r="P69" i="9"/>
  <c r="AC69" i="9"/>
  <c r="AN69" i="9" s="1"/>
  <c r="K71" i="9"/>
  <c r="W71" i="9"/>
  <c r="BI71" i="9" s="1"/>
  <c r="AN73" i="9"/>
  <c r="Z73" i="9"/>
  <c r="AK73" i="9" s="1"/>
  <c r="AE80" i="9"/>
  <c r="AM81" i="9"/>
  <c r="AX81" i="9"/>
  <c r="AM86" i="9"/>
  <c r="AX86" i="9"/>
  <c r="AF83" i="9"/>
  <c r="W83" i="9"/>
  <c r="BI83" i="9" s="1"/>
  <c r="O83" i="9"/>
  <c r="AC83" i="9"/>
  <c r="AN83" i="9" s="1"/>
  <c r="T83" i="9"/>
  <c r="BF83" i="9" s="1"/>
  <c r="L83" i="9"/>
  <c r="AB83" i="9"/>
  <c r="S83" i="9"/>
  <c r="K83" i="9"/>
  <c r="AH83" i="9"/>
  <c r="Z83" i="9"/>
  <c r="Q83" i="9"/>
  <c r="AG83" i="9"/>
  <c r="X83" i="9"/>
  <c r="BJ83" i="9" s="1"/>
  <c r="P83" i="9"/>
  <c r="V83" i="9"/>
  <c r="BH83" i="9" s="1"/>
  <c r="U69" i="9"/>
  <c r="BG69" i="9" s="1"/>
  <c r="AF69" i="9"/>
  <c r="AD71" i="9"/>
  <c r="AO71" i="9" s="1"/>
  <c r="U71" i="9"/>
  <c r="BG71" i="9" s="1"/>
  <c r="M71" i="9"/>
  <c r="AC71" i="9"/>
  <c r="T71" i="9"/>
  <c r="BF71" i="9" s="1"/>
  <c r="L71" i="9"/>
  <c r="P71" i="9"/>
  <c r="AA71" i="9"/>
  <c r="AC78" i="9"/>
  <c r="T78" i="9"/>
  <c r="BF78" i="9" s="1"/>
  <c r="L78" i="9"/>
  <c r="AB78" i="9"/>
  <c r="S78" i="9"/>
  <c r="K78" i="9"/>
  <c r="P78" i="9"/>
  <c r="AA78" i="9"/>
  <c r="AN82" i="9"/>
  <c r="AY82" i="9"/>
  <c r="AA83" i="9"/>
  <c r="AR90" i="9"/>
  <c r="BC90" i="9"/>
  <c r="AY105" i="9"/>
  <c r="AN105" i="9"/>
  <c r="N83" i="9"/>
  <c r="M72" i="9"/>
  <c r="U72" i="9"/>
  <c r="BG72" i="9" s="1"/>
  <c r="AD72" i="9"/>
  <c r="N73" i="9"/>
  <c r="V73" i="9"/>
  <c r="BH73" i="9" s="1"/>
  <c r="AE73" i="9"/>
  <c r="M80" i="9"/>
  <c r="U80" i="9"/>
  <c r="BG80" i="9" s="1"/>
  <c r="AD80" i="9"/>
  <c r="N81" i="9"/>
  <c r="V81" i="9"/>
  <c r="BH81" i="9" s="1"/>
  <c r="AE81" i="9"/>
  <c r="O82" i="9"/>
  <c r="W82" i="9"/>
  <c r="BI82" i="9" s="1"/>
  <c r="AF82" i="9"/>
  <c r="Q84" i="9"/>
  <c r="Z84" i="9"/>
  <c r="AH84" i="9"/>
  <c r="L85" i="9"/>
  <c r="W85" i="9"/>
  <c r="BI85" i="9" s="1"/>
  <c r="AI85" i="9"/>
  <c r="AT85" i="9" s="1"/>
  <c r="T86" i="9"/>
  <c r="BF86" i="9" s="1"/>
  <c r="AF86" i="9"/>
  <c r="Q87" i="9"/>
  <c r="AC87" i="9"/>
  <c r="AN87" i="9"/>
  <c r="N88" i="9"/>
  <c r="K89" i="9"/>
  <c r="V89" i="9"/>
  <c r="BH89" i="9" s="1"/>
  <c r="AG89" i="9"/>
  <c r="BE89" i="9"/>
  <c r="S90" i="9"/>
  <c r="BB90" i="9"/>
  <c r="AB91" i="9"/>
  <c r="S91" i="9"/>
  <c r="K91" i="9"/>
  <c r="AF91" i="9"/>
  <c r="W91" i="9"/>
  <c r="BI91" i="9" s="1"/>
  <c r="O91" i="9"/>
  <c r="P91" i="9"/>
  <c r="AA91" i="9"/>
  <c r="AM91" i="9"/>
  <c r="S92" i="9"/>
  <c r="X92" i="9"/>
  <c r="BJ92" i="9" s="1"/>
  <c r="M92" i="9"/>
  <c r="T92" i="9"/>
  <c r="BF92" i="9" s="1"/>
  <c r="AH92" i="9"/>
  <c r="O94" i="9"/>
  <c r="P95" i="9"/>
  <c r="W96" i="9"/>
  <c r="BI96" i="9" s="1"/>
  <c r="Z97" i="9"/>
  <c r="AM99" i="9"/>
  <c r="N100" i="9"/>
  <c r="M100" i="9"/>
  <c r="V100" i="9"/>
  <c r="BH100" i="9" s="1"/>
  <c r="AF100" i="9"/>
  <c r="AH100" i="9"/>
  <c r="BC111" i="9"/>
  <c r="N72" i="9"/>
  <c r="V72" i="9"/>
  <c r="BH72" i="9" s="1"/>
  <c r="O73" i="9"/>
  <c r="W73" i="9"/>
  <c r="BI73" i="9" s="1"/>
  <c r="N80" i="9"/>
  <c r="V80" i="9"/>
  <c r="BH80" i="9" s="1"/>
  <c r="O81" i="9"/>
  <c r="W81" i="9"/>
  <c r="BI81" i="9" s="1"/>
  <c r="P82" i="9"/>
  <c r="X82" i="9"/>
  <c r="BJ82" i="9" s="1"/>
  <c r="AG82" i="9"/>
  <c r="AR82" i="9" s="1"/>
  <c r="J84" i="9"/>
  <c r="R84" i="9"/>
  <c r="AA84" i="9"/>
  <c r="AL84" i="9" s="1"/>
  <c r="AI84" i="9"/>
  <c r="AT84" i="9" s="1"/>
  <c r="N85" i="9"/>
  <c r="AK85" i="9"/>
  <c r="K86" i="9"/>
  <c r="U86" i="9"/>
  <c r="BG86" i="9" s="1"/>
  <c r="AG86" i="9"/>
  <c r="R87" i="9"/>
  <c r="AD87" i="9"/>
  <c r="AG88" i="9"/>
  <c r="X88" i="9"/>
  <c r="BJ88" i="9" s="1"/>
  <c r="P88" i="9"/>
  <c r="AC88" i="9"/>
  <c r="T88" i="9"/>
  <c r="BF88" i="9" s="1"/>
  <c r="L88" i="9"/>
  <c r="O88" i="9"/>
  <c r="AA88" i="9"/>
  <c r="L89" i="9"/>
  <c r="W89" i="9"/>
  <c r="BI89" i="9" s="1"/>
  <c r="AI89" i="9"/>
  <c r="AT89" i="9" s="1"/>
  <c r="T90" i="9"/>
  <c r="BF90" i="9" s="1"/>
  <c r="AF90" i="9"/>
  <c r="AQ90" i="9" s="1"/>
  <c r="Q91" i="9"/>
  <c r="AC91" i="9"/>
  <c r="AN91" i="9"/>
  <c r="U92" i="9"/>
  <c r="BG92" i="9" s="1"/>
  <c r="BD93" i="9"/>
  <c r="S94" i="9"/>
  <c r="AE96" i="9"/>
  <c r="AA97" i="9"/>
  <c r="AN99" i="9"/>
  <c r="AH104" i="9"/>
  <c r="Z104" i="9"/>
  <c r="Q104" i="9"/>
  <c r="AF104" i="9"/>
  <c r="W104" i="9"/>
  <c r="BI104" i="9" s="1"/>
  <c r="O104" i="9"/>
  <c r="AI104" i="9"/>
  <c r="V104" i="9"/>
  <c r="BH104" i="9" s="1"/>
  <c r="L104" i="9"/>
  <c r="AG104" i="9"/>
  <c r="U104" i="9"/>
  <c r="BG104" i="9" s="1"/>
  <c r="K104" i="9"/>
  <c r="AD104" i="9"/>
  <c r="S104" i="9"/>
  <c r="P104" i="9"/>
  <c r="AC104" i="9"/>
  <c r="M104" i="9"/>
  <c r="AB104" i="9"/>
  <c r="J104" i="9"/>
  <c r="AA104" i="9"/>
  <c r="X104" i="9"/>
  <c r="BJ104" i="9" s="1"/>
  <c r="K105" i="9"/>
  <c r="AG108" i="9"/>
  <c r="BD111" i="9"/>
  <c r="Q88" i="9"/>
  <c r="BD91" i="9"/>
  <c r="AS91" i="9"/>
  <c r="AD91" i="9"/>
  <c r="T96" i="9"/>
  <c r="BF96" i="9" s="1"/>
  <c r="L96" i="9"/>
  <c r="S96" i="9"/>
  <c r="K96" i="9"/>
  <c r="AH96" i="9"/>
  <c r="Q96" i="9"/>
  <c r="AY98" i="9"/>
  <c r="BA100" i="9"/>
  <c r="AX105" i="9"/>
  <c r="BA106" i="9"/>
  <c r="AP106" i="9"/>
  <c r="AD109" i="9"/>
  <c r="AB109" i="9"/>
  <c r="AN112" i="9"/>
  <c r="AY112" i="9"/>
  <c r="J82" i="9"/>
  <c r="R82" i="9"/>
  <c r="AA82" i="9"/>
  <c r="AL82" i="9" s="1"/>
  <c r="AI82" i="9"/>
  <c r="AT82" i="9" s="1"/>
  <c r="L84" i="9"/>
  <c r="T84" i="9"/>
  <c r="BF84" i="9" s="1"/>
  <c r="AC84" i="9"/>
  <c r="AD85" i="9"/>
  <c r="U85" i="9"/>
  <c r="BG85" i="9" s="1"/>
  <c r="M85" i="9"/>
  <c r="AH85" i="9"/>
  <c r="Z85" i="9"/>
  <c r="Q85" i="9"/>
  <c r="P85" i="9"/>
  <c r="AB85" i="9"/>
  <c r="M86" i="9"/>
  <c r="X86" i="9"/>
  <c r="BJ86" i="9" s="1"/>
  <c r="J87" i="9"/>
  <c r="U87" i="9"/>
  <c r="BG87" i="9" s="1"/>
  <c r="R88" i="9"/>
  <c r="O89" i="9"/>
  <c r="L90" i="9"/>
  <c r="W90" i="9"/>
  <c r="BI90" i="9" s="1"/>
  <c r="AH90" i="9"/>
  <c r="W94" i="9"/>
  <c r="BI94" i="9" s="1"/>
  <c r="AD95" i="9"/>
  <c r="U95" i="9"/>
  <c r="BG95" i="9" s="1"/>
  <c r="M95" i="9"/>
  <c r="AB95" i="9"/>
  <c r="S95" i="9"/>
  <c r="K95" i="9"/>
  <c r="AI95" i="9"/>
  <c r="AA95" i="9"/>
  <c r="R95" i="9"/>
  <c r="J95" i="9"/>
  <c r="AH95" i="9"/>
  <c r="Z95" i="9"/>
  <c r="Q95" i="9"/>
  <c r="AC95" i="9"/>
  <c r="L95" i="9"/>
  <c r="T95" i="9"/>
  <c r="BF95" i="9" s="1"/>
  <c r="X95" i="9"/>
  <c r="BJ95" i="9" s="1"/>
  <c r="AC96" i="9"/>
  <c r="AB96" i="9"/>
  <c r="Z96" i="9"/>
  <c r="AF96" i="9"/>
  <c r="J97" i="9"/>
  <c r="AZ99" i="9"/>
  <c r="AO99" i="9"/>
  <c r="O101" i="9"/>
  <c r="AZ112" i="9"/>
  <c r="AO112" i="9"/>
  <c r="M84" i="9"/>
  <c r="U84" i="9"/>
  <c r="BG84" i="9" s="1"/>
  <c r="AD84" i="9"/>
  <c r="R85" i="9"/>
  <c r="O86" i="9"/>
  <c r="S88" i="9"/>
  <c r="AE88" i="9"/>
  <c r="AH89" i="9"/>
  <c r="Z89" i="9"/>
  <c r="Q89" i="9"/>
  <c r="AD89" i="9"/>
  <c r="U89" i="9"/>
  <c r="BG89" i="9" s="1"/>
  <c r="M89" i="9"/>
  <c r="P89" i="9"/>
  <c r="AB89" i="9"/>
  <c r="AV91" i="9"/>
  <c r="AK91" i="9"/>
  <c r="AQ92" i="9"/>
  <c r="AE95" i="9"/>
  <c r="M96" i="9"/>
  <c r="AG96" i="9"/>
  <c r="AZ97" i="9"/>
  <c r="AQ98" i="9"/>
  <c r="BB98" i="9"/>
  <c r="BB101" i="9"/>
  <c r="AX102" i="9"/>
  <c r="AM102" i="9"/>
  <c r="AZ104" i="9"/>
  <c r="AO104" i="9"/>
  <c r="BD108" i="9"/>
  <c r="N84" i="9"/>
  <c r="V84" i="9"/>
  <c r="BH84" i="9" s="1"/>
  <c r="AE84" i="9"/>
  <c r="AP84" i="9" s="1"/>
  <c r="AE85" i="9"/>
  <c r="AP85" i="9" s="1"/>
  <c r="AE86" i="9"/>
  <c r="P86" i="9"/>
  <c r="J88" i="9"/>
  <c r="U88" i="9"/>
  <c r="BG88" i="9" s="1"/>
  <c r="AF88" i="9"/>
  <c r="R89" i="9"/>
  <c r="AC89" i="9"/>
  <c r="AO89" i="9"/>
  <c r="BA92" i="9"/>
  <c r="AX93" i="9"/>
  <c r="AA93" i="9"/>
  <c r="AF95" i="9"/>
  <c r="O96" i="9"/>
  <c r="AZ102" i="9"/>
  <c r="BD104" i="9"/>
  <c r="AS104" i="9"/>
  <c r="AY109" i="9"/>
  <c r="Z109" i="9"/>
  <c r="AK109" i="9" s="1"/>
  <c r="Q86" i="9"/>
  <c r="AO87" i="9"/>
  <c r="K88" i="9"/>
  <c r="V88" i="9"/>
  <c r="BH88" i="9" s="1"/>
  <c r="AH88" i="9"/>
  <c r="AE89" i="9"/>
  <c r="AY90" i="9"/>
  <c r="K94" i="9"/>
  <c r="AE94" i="9"/>
  <c r="N95" i="9"/>
  <c r="P96" i="9"/>
  <c r="BD97" i="9"/>
  <c r="AS97" i="9"/>
  <c r="BB108" i="9"/>
  <c r="AQ108" i="9"/>
  <c r="BA109" i="9"/>
  <c r="AP109" i="9"/>
  <c r="AA109" i="9"/>
  <c r="AL109" i="9" s="1"/>
  <c r="N82" i="9"/>
  <c r="V82" i="9"/>
  <c r="BH82" i="9" s="1"/>
  <c r="P84" i="9"/>
  <c r="X84" i="9"/>
  <c r="BJ84" i="9" s="1"/>
  <c r="K85" i="9"/>
  <c r="AG85" i="9"/>
  <c r="AF87" i="9"/>
  <c r="W87" i="9"/>
  <c r="BI87" i="9" s="1"/>
  <c r="O87" i="9"/>
  <c r="AB87" i="9"/>
  <c r="AM87" i="9" s="1"/>
  <c r="S87" i="9"/>
  <c r="K87" i="9"/>
  <c r="P87" i="9"/>
  <c r="AA87" i="9"/>
  <c r="M88" i="9"/>
  <c r="W88" i="9"/>
  <c r="BI88" i="9" s="1"/>
  <c r="J89" i="9"/>
  <c r="T89" i="9"/>
  <c r="BF89" i="9" s="1"/>
  <c r="AF89" i="9"/>
  <c r="AZ91" i="9"/>
  <c r="AO91" i="9"/>
  <c r="AZ93" i="9"/>
  <c r="N94" i="9"/>
  <c r="AF94" i="9"/>
  <c r="O95" i="9"/>
  <c r="U96" i="9"/>
  <c r="BG96" i="9" s="1"/>
  <c r="AF97" i="9"/>
  <c r="W97" i="9"/>
  <c r="BI97" i="9" s="1"/>
  <c r="O97" i="9"/>
  <c r="AD97" i="9"/>
  <c r="AO97" i="9" s="1"/>
  <c r="U97" i="9"/>
  <c r="BG97" i="9" s="1"/>
  <c r="M97" i="9"/>
  <c r="AC97" i="9"/>
  <c r="T97" i="9"/>
  <c r="BF97" i="9" s="1"/>
  <c r="L97" i="9"/>
  <c r="AB97" i="9"/>
  <c r="S97" i="9"/>
  <c r="K97" i="9"/>
  <c r="X97" i="9"/>
  <c r="BJ97" i="9" s="1"/>
  <c r="AG97" i="9"/>
  <c r="AR97" i="9" s="1"/>
  <c r="P97" i="9"/>
  <c r="V97" i="9"/>
  <c r="BH97" i="9" s="1"/>
  <c r="AC101" i="9"/>
  <c r="AN101" i="9" s="1"/>
  <c r="T101" i="9"/>
  <c r="BF101" i="9" s="1"/>
  <c r="L101" i="9"/>
  <c r="AB101" i="9"/>
  <c r="S101" i="9"/>
  <c r="K101" i="9"/>
  <c r="AH101" i="9"/>
  <c r="Z101" i="9"/>
  <c r="Q101" i="9"/>
  <c r="AA101" i="9"/>
  <c r="N101" i="9"/>
  <c r="W101" i="9"/>
  <c r="BI101" i="9" s="1"/>
  <c r="J101" i="9"/>
  <c r="AI101" i="9"/>
  <c r="V101" i="9"/>
  <c r="BH101" i="9" s="1"/>
  <c r="AG101" i="9"/>
  <c r="U101" i="9"/>
  <c r="BG101" i="9" s="1"/>
  <c r="AF101" i="9"/>
  <c r="AQ101" i="9" s="1"/>
  <c r="R101" i="9"/>
  <c r="AE101" i="9"/>
  <c r="BD103" i="9"/>
  <c r="AE105" i="9"/>
  <c r="T105" i="9"/>
  <c r="BF105" i="9" s="1"/>
  <c r="S105" i="9"/>
  <c r="W105" i="9"/>
  <c r="BI105" i="9" s="1"/>
  <c r="U105" i="9"/>
  <c r="BG105" i="9" s="1"/>
  <c r="AH105" i="9"/>
  <c r="Q105" i="9"/>
  <c r="AF105" i="9"/>
  <c r="N105" i="9"/>
  <c r="V105" i="9"/>
  <c r="BH105" i="9" s="1"/>
  <c r="J86" i="9"/>
  <c r="R86" i="9"/>
  <c r="AA86" i="9"/>
  <c r="AI86" i="9"/>
  <c r="AT86" i="9" s="1"/>
  <c r="N90" i="9"/>
  <c r="V90" i="9"/>
  <c r="BH90" i="9" s="1"/>
  <c r="AE90" i="9"/>
  <c r="AP90" i="9" s="1"/>
  <c r="AK93" i="9"/>
  <c r="AK102" i="9"/>
  <c r="Z107" i="9"/>
  <c r="AW109" i="9"/>
  <c r="AV110" i="9"/>
  <c r="AX112" i="9"/>
  <c r="AW113" i="9"/>
  <c r="N86" i="9"/>
  <c r="V86" i="9"/>
  <c r="BH86" i="9" s="1"/>
  <c r="J90" i="9"/>
  <c r="R90" i="9"/>
  <c r="AA90" i="9"/>
  <c r="AL90" i="9" s="1"/>
  <c r="AB93" i="9"/>
  <c r="AM93" i="9" s="1"/>
  <c r="S93" i="9"/>
  <c r="K93" i="9"/>
  <c r="AH93" i="9"/>
  <c r="AS93" i="9" s="1"/>
  <c r="Z93" i="9"/>
  <c r="AG93" i="9"/>
  <c r="AR93" i="9" s="1"/>
  <c r="X93" i="9"/>
  <c r="BJ93" i="9" s="1"/>
  <c r="AF93" i="9"/>
  <c r="W93" i="9"/>
  <c r="BI93" i="9" s="1"/>
  <c r="O93" i="9"/>
  <c r="P93" i="9"/>
  <c r="AD93" i="9"/>
  <c r="AO93" i="9" s="1"/>
  <c r="AV93" i="9"/>
  <c r="AC94" i="9"/>
  <c r="AN94" i="9" s="1"/>
  <c r="T94" i="9"/>
  <c r="BF94" i="9" s="1"/>
  <c r="L94" i="9"/>
  <c r="AI94" i="9"/>
  <c r="AA94" i="9"/>
  <c r="R94" i="9"/>
  <c r="J94" i="9"/>
  <c r="AH94" i="9"/>
  <c r="Z94" i="9"/>
  <c r="Q94" i="9"/>
  <c r="AG94" i="9"/>
  <c r="X94" i="9"/>
  <c r="BJ94" i="9" s="1"/>
  <c r="P94" i="9"/>
  <c r="U94" i="9"/>
  <c r="BG94" i="9" s="1"/>
  <c r="BA98" i="9"/>
  <c r="AX103" i="9"/>
  <c r="AM103" i="9"/>
  <c r="AD108" i="9"/>
  <c r="U108" i="9"/>
  <c r="BG108" i="9" s="1"/>
  <c r="M108" i="9"/>
  <c r="AB108" i="9"/>
  <c r="S108" i="9"/>
  <c r="K108" i="9"/>
  <c r="AI108" i="9"/>
  <c r="X108" i="9"/>
  <c r="BJ108" i="9" s="1"/>
  <c r="N108" i="9"/>
  <c r="AH108" i="9"/>
  <c r="AS108" i="9" s="1"/>
  <c r="W108" i="9"/>
  <c r="BI108" i="9" s="1"/>
  <c r="L108" i="9"/>
  <c r="AF108" i="9"/>
  <c r="T108" i="9"/>
  <c r="BF108" i="9" s="1"/>
  <c r="Q108" i="9"/>
  <c r="AE108" i="9"/>
  <c r="O108" i="9"/>
  <c r="AC108" i="9"/>
  <c r="J108" i="9"/>
  <c r="AA108" i="9"/>
  <c r="BD110" i="9"/>
  <c r="AS110" i="9"/>
  <c r="AY111" i="9"/>
  <c r="AN111" i="9"/>
  <c r="N92" i="9"/>
  <c r="V92" i="9"/>
  <c r="BH92" i="9" s="1"/>
  <c r="AE92" i="9"/>
  <c r="AP92" i="9" s="1"/>
  <c r="J96" i="9"/>
  <c r="R96" i="9"/>
  <c r="AA96" i="9"/>
  <c r="AI96" i="9"/>
  <c r="R98" i="9"/>
  <c r="AC98" i="9"/>
  <c r="AN98" i="9" s="1"/>
  <c r="P99" i="9"/>
  <c r="L100" i="9"/>
  <c r="S103" i="9"/>
  <c r="BB109" i="9"/>
  <c r="AQ109" i="9"/>
  <c r="AT110" i="9"/>
  <c r="AG111" i="9"/>
  <c r="AR111" i="9" s="1"/>
  <c r="AX113" i="9"/>
  <c r="AI99" i="9"/>
  <c r="AA99" i="9"/>
  <c r="R99" i="9"/>
  <c r="J99" i="9"/>
  <c r="AH99" i="9"/>
  <c r="Z99" i="9"/>
  <c r="Q99" i="9"/>
  <c r="AF99" i="9"/>
  <c r="W99" i="9"/>
  <c r="BI99" i="9" s="1"/>
  <c r="O99" i="9"/>
  <c r="S99" i="9"/>
  <c r="AE99" i="9"/>
  <c r="O103" i="9"/>
  <c r="M103" i="9"/>
  <c r="AH103" i="9"/>
  <c r="AS103" i="9" s="1"/>
  <c r="U103" i="9"/>
  <c r="BG103" i="9" s="1"/>
  <c r="K103" i="9"/>
  <c r="T103" i="9"/>
  <c r="BF103" i="9" s="1"/>
  <c r="AI103" i="9"/>
  <c r="BC107" i="9"/>
  <c r="AR107" i="9"/>
  <c r="AB110" i="9"/>
  <c r="Z110" i="9"/>
  <c r="AK110" i="9" s="1"/>
  <c r="AI111" i="9"/>
  <c r="W111" i="9"/>
  <c r="BI111" i="9" s="1"/>
  <c r="L111" i="9"/>
  <c r="AH111" i="9"/>
  <c r="AS111" i="9" s="1"/>
  <c r="U111" i="9"/>
  <c r="BG111" i="9" s="1"/>
  <c r="K111" i="9"/>
  <c r="AF111" i="9"/>
  <c r="T111" i="9"/>
  <c r="BF111" i="9" s="1"/>
  <c r="J111" i="9"/>
  <c r="S111" i="9"/>
  <c r="T99" i="9"/>
  <c r="BF99" i="9" s="1"/>
  <c r="AG99" i="9"/>
  <c r="W103" i="9"/>
  <c r="BI103" i="9" s="1"/>
  <c r="BC109" i="9"/>
  <c r="AR109" i="9"/>
  <c r="J92" i="9"/>
  <c r="R92" i="9"/>
  <c r="AA92" i="9"/>
  <c r="AL92" i="9" s="1"/>
  <c r="N96" i="9"/>
  <c r="V96" i="9"/>
  <c r="BH96" i="9" s="1"/>
  <c r="L98" i="9"/>
  <c r="W98" i="9"/>
  <c r="BI98" i="9" s="1"/>
  <c r="AT98" i="9"/>
  <c r="K99" i="9"/>
  <c r="V99" i="9"/>
  <c r="BH99" i="9" s="1"/>
  <c r="AB100" i="9"/>
  <c r="S100" i="9"/>
  <c r="K100" i="9"/>
  <c r="AI100" i="9"/>
  <c r="AA100" i="9"/>
  <c r="R100" i="9"/>
  <c r="J100" i="9"/>
  <c r="AG100" i="9"/>
  <c r="X100" i="9"/>
  <c r="BJ100" i="9" s="1"/>
  <c r="P100" i="9"/>
  <c r="Q100" i="9"/>
  <c r="AE100" i="9"/>
  <c r="AP100" i="9" s="1"/>
  <c r="J103" i="9"/>
  <c r="AY106" i="9"/>
  <c r="AN106" i="9"/>
  <c r="AW110" i="9"/>
  <c r="O111" i="9"/>
  <c r="AZ114" i="9"/>
  <c r="N98" i="9"/>
  <c r="V98" i="9"/>
  <c r="BH98" i="9" s="1"/>
  <c r="AE98" i="9"/>
  <c r="AP98" i="9" s="1"/>
  <c r="AF102" i="9"/>
  <c r="W102" i="9"/>
  <c r="BI102" i="9" s="1"/>
  <c r="O102" i="9"/>
  <c r="AD102" i="9"/>
  <c r="AO102" i="9" s="1"/>
  <c r="U102" i="9"/>
  <c r="BG102" i="9" s="1"/>
  <c r="M102" i="9"/>
  <c r="P102" i="9"/>
  <c r="AA102" i="9"/>
  <c r="AL102" i="9" s="1"/>
  <c r="AI105" i="9"/>
  <c r="AA105" i="9"/>
  <c r="R105" i="9"/>
  <c r="J105" i="9"/>
  <c r="AG105" i="9"/>
  <c r="X105" i="9"/>
  <c r="BJ105" i="9" s="1"/>
  <c r="P105" i="9"/>
  <c r="O105" i="9"/>
  <c r="AB105" i="9"/>
  <c r="AM105" i="9" s="1"/>
  <c r="N106" i="9"/>
  <c r="M107" i="9"/>
  <c r="W107" i="9"/>
  <c r="BI107" i="9" s="1"/>
  <c r="AH107" i="9"/>
  <c r="L110" i="9"/>
  <c r="X110" i="9"/>
  <c r="BJ110" i="9" s="1"/>
  <c r="AH112" i="9"/>
  <c r="AS112" i="9" s="1"/>
  <c r="Z112" i="9"/>
  <c r="AK112" i="9" s="1"/>
  <c r="Q112" i="9"/>
  <c r="AF112" i="9"/>
  <c r="W112" i="9"/>
  <c r="BI112" i="9" s="1"/>
  <c r="O112" i="9"/>
  <c r="P112" i="9"/>
  <c r="AB112" i="9"/>
  <c r="AM112" i="9" s="1"/>
  <c r="M113" i="9"/>
  <c r="AB106" i="9"/>
  <c r="AM106" i="9" s="1"/>
  <c r="S106" i="9"/>
  <c r="K106" i="9"/>
  <c r="AH106" i="9"/>
  <c r="Z106" i="9"/>
  <c r="AK106" i="9" s="1"/>
  <c r="Q106" i="9"/>
  <c r="P106" i="9"/>
  <c r="AC106" i="9"/>
  <c r="O107" i="9"/>
  <c r="BE109" i="9"/>
  <c r="AT109" i="9"/>
  <c r="AF110" i="9"/>
  <c r="W110" i="9"/>
  <c r="BI110" i="9" s="1"/>
  <c r="O110" i="9"/>
  <c r="AD110" i="9"/>
  <c r="AO110" i="9" s="1"/>
  <c r="U110" i="9"/>
  <c r="BG110" i="9" s="1"/>
  <c r="M110" i="9"/>
  <c r="P110" i="9"/>
  <c r="AA110" i="9"/>
  <c r="AL110" i="9" s="1"/>
  <c r="AI113" i="9"/>
  <c r="AT113" i="9" s="1"/>
  <c r="AA113" i="9"/>
  <c r="AL113" i="9" s="1"/>
  <c r="R113" i="9"/>
  <c r="J113" i="9"/>
  <c r="AG113" i="9"/>
  <c r="X113" i="9"/>
  <c r="BJ113" i="9" s="1"/>
  <c r="P113" i="9"/>
  <c r="O113" i="9"/>
  <c r="AB113" i="9"/>
  <c r="AM113" i="9" s="1"/>
  <c r="AG114" i="9"/>
  <c r="X114" i="9"/>
  <c r="BJ114" i="9" s="1"/>
  <c r="P114" i="9"/>
  <c r="AF114" i="9"/>
  <c r="W114" i="9"/>
  <c r="BI114" i="9" s="1"/>
  <c r="O114" i="9"/>
  <c r="AD114" i="9"/>
  <c r="AO114" i="9" s="1"/>
  <c r="U114" i="9"/>
  <c r="BG114" i="9" s="1"/>
  <c r="M114" i="9"/>
  <c r="AB114" i="9"/>
  <c r="AM114" i="9" s="1"/>
  <c r="S114" i="9"/>
  <c r="K114" i="9"/>
  <c r="AI114" i="9"/>
  <c r="AA114" i="9"/>
  <c r="R114" i="9"/>
  <c r="J114" i="9"/>
  <c r="AH114" i="9"/>
  <c r="Z114" i="9"/>
  <c r="Q114" i="9"/>
  <c r="AE114" i="9"/>
  <c r="Q98" i="9"/>
  <c r="Z98" i="9"/>
  <c r="AK98" i="9" s="1"/>
  <c r="AG103" i="9"/>
  <c r="AR103" i="9" s="1"/>
  <c r="R106" i="9"/>
  <c r="AD106" i="9"/>
  <c r="AC107" i="9"/>
  <c r="T107" i="9"/>
  <c r="BF107" i="9" s="1"/>
  <c r="L107" i="9"/>
  <c r="AI107" i="9"/>
  <c r="AT107" i="9" s="1"/>
  <c r="AA107" i="9"/>
  <c r="AL107" i="9" s="1"/>
  <c r="R107" i="9"/>
  <c r="J107" i="9"/>
  <c r="P107" i="9"/>
  <c r="AB107" i="9"/>
  <c r="AZ110" i="9"/>
  <c r="Q113" i="9"/>
  <c r="AC113" i="9"/>
  <c r="AX114" i="9"/>
  <c r="N103" i="9"/>
  <c r="V103" i="9"/>
  <c r="BH103" i="9" s="1"/>
  <c r="AE103" i="9"/>
  <c r="L109" i="9"/>
  <c r="T109" i="9"/>
  <c r="BF109" i="9" s="1"/>
  <c r="AC109" i="9"/>
  <c r="AN109" i="9" s="1"/>
  <c r="N111" i="9"/>
  <c r="V111" i="9"/>
  <c r="BH111" i="9" s="1"/>
  <c r="AE111" i="9"/>
  <c r="P103" i="9"/>
  <c r="X103" i="9"/>
  <c r="BJ103" i="9" s="1"/>
  <c r="N109" i="9"/>
  <c r="V109" i="9"/>
  <c r="BH109" i="9" s="1"/>
  <c r="P111" i="9"/>
  <c r="X111" i="9"/>
  <c r="BJ111" i="9" s="1"/>
  <c r="BE27" i="9" l="1"/>
  <c r="AT27" i="9"/>
  <c r="AS30" i="9"/>
  <c r="BD30" i="9"/>
  <c r="AL35" i="9"/>
  <c r="AW35" i="9"/>
  <c r="AL31" i="9"/>
  <c r="AW31" i="9"/>
  <c r="AW27" i="9"/>
  <c r="AL27" i="9"/>
  <c r="AK36" i="9"/>
  <c r="AV36" i="9"/>
  <c r="AK34" i="9"/>
  <c r="AV34" i="9"/>
  <c r="AK32" i="9"/>
  <c r="AV32" i="9"/>
  <c r="AK30" i="9"/>
  <c r="AV30" i="9"/>
  <c r="AK28" i="9"/>
  <c r="AV28" i="9"/>
  <c r="AR37" i="9"/>
  <c r="BC37" i="9"/>
  <c r="AR35" i="9"/>
  <c r="BC35" i="9"/>
  <c r="AR33" i="9"/>
  <c r="BC33" i="9"/>
  <c r="AR31" i="9"/>
  <c r="BC31" i="9"/>
  <c r="AR29" i="9"/>
  <c r="BC29" i="9"/>
  <c r="AR27" i="9"/>
  <c r="BC27" i="9"/>
  <c r="BA30" i="9"/>
  <c r="AP30" i="9"/>
  <c r="AZ33" i="9"/>
  <c r="AO33" i="9"/>
  <c r="AS34" i="9"/>
  <c r="BD34" i="9"/>
  <c r="AT34" i="9"/>
  <c r="BE34" i="9"/>
  <c r="AT30" i="9"/>
  <c r="BE30" i="9"/>
  <c r="BA35" i="9"/>
  <c r="AP35" i="9"/>
  <c r="BA27" i="9"/>
  <c r="AP27" i="9"/>
  <c r="AZ30" i="9"/>
  <c r="AO30" i="9"/>
  <c r="AT35" i="9"/>
  <c r="BE35" i="9"/>
  <c r="AS32" i="9"/>
  <c r="BD32" i="9"/>
  <c r="BA33" i="9"/>
  <c r="AP33" i="9"/>
  <c r="AZ36" i="9"/>
  <c r="AO36" i="9"/>
  <c r="AL34" i="9"/>
  <c r="AW34" i="9"/>
  <c r="AL30" i="9"/>
  <c r="AW30" i="9"/>
  <c r="BA32" i="9"/>
  <c r="AP32" i="9"/>
  <c r="AZ35" i="9"/>
  <c r="AO35" i="9"/>
  <c r="AZ27" i="9"/>
  <c r="AO27" i="9"/>
  <c r="AY36" i="9"/>
  <c r="AN36" i="9"/>
  <c r="AY34" i="9"/>
  <c r="AN34" i="9"/>
  <c r="AY32" i="9"/>
  <c r="AN32" i="9"/>
  <c r="AY30" i="9"/>
  <c r="AN30" i="9"/>
  <c r="AY28" i="9"/>
  <c r="AN28" i="9"/>
  <c r="BE31" i="9"/>
  <c r="AT31" i="9"/>
  <c r="BE37" i="9"/>
  <c r="AT37" i="9"/>
  <c r="AT33" i="9"/>
  <c r="BE33" i="9"/>
  <c r="AT29" i="9"/>
  <c r="BE29" i="9"/>
  <c r="AS37" i="9"/>
  <c r="BD37" i="9"/>
  <c r="AS35" i="9"/>
  <c r="BD35" i="9"/>
  <c r="AS33" i="9"/>
  <c r="BD33" i="9"/>
  <c r="AS31" i="9"/>
  <c r="BD31" i="9"/>
  <c r="AS29" i="9"/>
  <c r="BD29" i="9"/>
  <c r="AS27" i="9"/>
  <c r="BD27" i="9"/>
  <c r="BA37" i="9"/>
  <c r="AP37" i="9"/>
  <c r="BA29" i="9"/>
  <c r="AP29" i="9"/>
  <c r="AZ32" i="9"/>
  <c r="AO32" i="9"/>
  <c r="AL37" i="9"/>
  <c r="AW37" i="9"/>
  <c r="AL33" i="9"/>
  <c r="AW33" i="9"/>
  <c r="AL29" i="9"/>
  <c r="AW29" i="9"/>
  <c r="AK37" i="9"/>
  <c r="AV37" i="9"/>
  <c r="AK35" i="9"/>
  <c r="AV35" i="9"/>
  <c r="AK33" i="9"/>
  <c r="AV33" i="9"/>
  <c r="AK31" i="9"/>
  <c r="AV31" i="9"/>
  <c r="AK29" i="9"/>
  <c r="AV29" i="9"/>
  <c r="AK27" i="9"/>
  <c r="AV27" i="9"/>
  <c r="AR36" i="9"/>
  <c r="BC36" i="9"/>
  <c r="AR34" i="9"/>
  <c r="BC34" i="9"/>
  <c r="AR32" i="9"/>
  <c r="BC32" i="9"/>
  <c r="AR30" i="9"/>
  <c r="BC30" i="9"/>
  <c r="AR28" i="9"/>
  <c r="BC28" i="9"/>
  <c r="BA34" i="9"/>
  <c r="AP34" i="9"/>
  <c r="AZ37" i="9"/>
  <c r="AO37" i="9"/>
  <c r="AZ29" i="9"/>
  <c r="AO29" i="9"/>
  <c r="AZ28" i="9"/>
  <c r="AO28" i="9"/>
  <c r="AT36" i="9"/>
  <c r="BE36" i="9"/>
  <c r="AT32" i="9"/>
  <c r="BE32" i="9"/>
  <c r="AT28" i="9"/>
  <c r="BE28" i="9"/>
  <c r="BA31" i="9"/>
  <c r="AP31" i="9"/>
  <c r="AZ34" i="9"/>
  <c r="AO34" i="9"/>
  <c r="AS36" i="9"/>
  <c r="BD36" i="9"/>
  <c r="AS28" i="9"/>
  <c r="BD28" i="9"/>
  <c r="AL36" i="9"/>
  <c r="AW36" i="9"/>
  <c r="AL32" i="9"/>
  <c r="AW32" i="9"/>
  <c r="AL28" i="9"/>
  <c r="AW28" i="9"/>
  <c r="BA36" i="9"/>
  <c r="AP36" i="9"/>
  <c r="BA28" i="9"/>
  <c r="AP28" i="9"/>
  <c r="AZ31" i="9"/>
  <c r="AO31" i="9"/>
  <c r="AY37" i="9"/>
  <c r="AN37" i="9"/>
  <c r="AY35" i="9"/>
  <c r="AN35" i="9"/>
  <c r="AY33" i="9"/>
  <c r="AN33" i="9"/>
  <c r="AY31" i="9"/>
  <c r="AN31" i="9"/>
  <c r="AY29" i="9"/>
  <c r="AN29" i="9"/>
  <c r="AY27" i="9"/>
  <c r="AN27" i="9"/>
  <c r="AV22" i="9"/>
  <c r="AK22" i="9"/>
  <c r="AZ111" i="9"/>
  <c r="AO111" i="9"/>
  <c r="AP114" i="9"/>
  <c r="BA114" i="9"/>
  <c r="AQ113" i="9"/>
  <c r="BB113" i="9"/>
  <c r="BB110" i="9"/>
  <c r="AQ110" i="9"/>
  <c r="AT106" i="9"/>
  <c r="BE106" i="9"/>
  <c r="AY107" i="9"/>
  <c r="AN107" i="9"/>
  <c r="BD105" i="9"/>
  <c r="AS105" i="9"/>
  <c r="BA102" i="9"/>
  <c r="AP102" i="9"/>
  <c r="AP111" i="9"/>
  <c r="BA111" i="9"/>
  <c r="AR100" i="9"/>
  <c r="BC100" i="9"/>
  <c r="AW100" i="9"/>
  <c r="AL100" i="9"/>
  <c r="AW111" i="9"/>
  <c r="AL111" i="9"/>
  <c r="AP103" i="9"/>
  <c r="BA103" i="9"/>
  <c r="BC108" i="9"/>
  <c r="AR108" i="9"/>
  <c r="BC94" i="9"/>
  <c r="AR94" i="9"/>
  <c r="BD90" i="9"/>
  <c r="AS90" i="9"/>
  <c r="AW101" i="9"/>
  <c r="AL101" i="9"/>
  <c r="AQ97" i="9"/>
  <c r="BB97" i="9"/>
  <c r="BA95" i="9"/>
  <c r="AP95" i="9"/>
  <c r="BE87" i="9"/>
  <c r="AT87" i="9"/>
  <c r="AQ84" i="9"/>
  <c r="BB84" i="9"/>
  <c r="AZ84" i="9"/>
  <c r="AO84" i="9"/>
  <c r="BC89" i="9"/>
  <c r="AR89" i="9"/>
  <c r="AR95" i="9"/>
  <c r="BC95" i="9"/>
  <c r="AT95" i="9"/>
  <c r="BE95" i="9"/>
  <c r="AM90" i="9"/>
  <c r="AX90" i="9"/>
  <c r="AQ85" i="9"/>
  <c r="BB85" i="9"/>
  <c r="AR91" i="9"/>
  <c r="BC91" i="9"/>
  <c r="AX88" i="9"/>
  <c r="AM88" i="9"/>
  <c r="AV84" i="9"/>
  <c r="AK84" i="9"/>
  <c r="BA94" i="9"/>
  <c r="AP94" i="9"/>
  <c r="AQ91" i="9"/>
  <c r="BB91" i="9"/>
  <c r="AZ81" i="9"/>
  <c r="AO81" i="9"/>
  <c r="AM78" i="9"/>
  <c r="AX78" i="9"/>
  <c r="AY71" i="9"/>
  <c r="AN71" i="9"/>
  <c r="BB69" i="9"/>
  <c r="AQ69" i="9"/>
  <c r="AN76" i="9"/>
  <c r="AY76" i="9"/>
  <c r="AX76" i="9"/>
  <c r="AM76" i="9"/>
  <c r="AY78" i="9"/>
  <c r="AN78" i="9"/>
  <c r="BC54" i="9"/>
  <c r="AR54" i="9"/>
  <c r="AS77" i="9"/>
  <c r="BD77" i="9"/>
  <c r="BE76" i="9"/>
  <c r="AT76" i="9"/>
  <c r="AK76" i="9"/>
  <c r="AV76" i="9"/>
  <c r="BA77" i="9"/>
  <c r="AP77" i="9"/>
  <c r="AV74" i="9"/>
  <c r="AK74" i="9"/>
  <c r="AQ74" i="9"/>
  <c r="BB74" i="9"/>
  <c r="BC70" i="9"/>
  <c r="AR70" i="9"/>
  <c r="AX70" i="9"/>
  <c r="AM70" i="9"/>
  <c r="AM68" i="9"/>
  <c r="AX68" i="9"/>
  <c r="AZ62" i="9"/>
  <c r="AO62" i="9"/>
  <c r="BE51" i="9"/>
  <c r="AT51" i="9"/>
  <c r="BC60" i="9"/>
  <c r="AR60" i="9"/>
  <c r="AP53" i="9"/>
  <c r="BA53" i="9"/>
  <c r="AX51" i="9"/>
  <c r="AM51" i="9"/>
  <c r="AK65" i="9"/>
  <c r="AV65" i="9"/>
  <c r="AK64" i="9"/>
  <c r="AV64" i="9"/>
  <c r="AK63" i="9"/>
  <c r="AV63" i="9"/>
  <c r="BB60" i="9"/>
  <c r="AQ60" i="9"/>
  <c r="BA59" i="9"/>
  <c r="AP59" i="9"/>
  <c r="AV58" i="9"/>
  <c r="AK58" i="9"/>
  <c r="AX59" i="9"/>
  <c r="AM59" i="9"/>
  <c r="AY56" i="9"/>
  <c r="AN56" i="9"/>
  <c r="AW48" i="9"/>
  <c r="AL48" i="9"/>
  <c r="BD50" i="9"/>
  <c r="AS50" i="9"/>
  <c r="AK48" i="9"/>
  <c r="AV48" i="9"/>
  <c r="AO55" i="9"/>
  <c r="AZ55" i="9"/>
  <c r="AK52" i="9"/>
  <c r="AV52" i="9"/>
  <c r="AV42" i="9"/>
  <c r="AK42" i="9"/>
  <c r="BC56" i="9"/>
  <c r="AR56" i="9"/>
  <c r="AX45" i="9"/>
  <c r="AM45" i="9"/>
  <c r="AN57" i="9"/>
  <c r="AY57" i="9"/>
  <c r="AS56" i="9"/>
  <c r="BD56" i="9"/>
  <c r="AT52" i="9"/>
  <c r="BE52" i="9"/>
  <c r="BD45" i="9"/>
  <c r="AS45" i="9"/>
  <c r="BB43" i="9"/>
  <c r="AQ43" i="9"/>
  <c r="AO25" i="9"/>
  <c r="AZ25" i="9"/>
  <c r="AM40" i="9"/>
  <c r="AX40" i="9"/>
  <c r="AM38" i="9"/>
  <c r="AX38" i="9"/>
  <c r="AW26" i="9"/>
  <c r="AL26" i="9"/>
  <c r="AL40" i="9"/>
  <c r="AW40" i="9"/>
  <c r="BB25" i="9"/>
  <c r="AQ25" i="9"/>
  <c r="BB19" i="9"/>
  <c r="AQ19" i="9"/>
  <c r="AV18" i="9"/>
  <c r="AK18" i="9"/>
  <c r="BB22" i="9"/>
  <c r="AQ22" i="9"/>
  <c r="U111" i="7"/>
  <c r="P111" i="7"/>
  <c r="U95" i="7"/>
  <c r="P95" i="7"/>
  <c r="AX25" i="9"/>
  <c r="AM25" i="9"/>
  <c r="BC16" i="9"/>
  <c r="AR16" i="9"/>
  <c r="BC20" i="9"/>
  <c r="AR20" i="9"/>
  <c r="AX17" i="9"/>
  <c r="AM17" i="9"/>
  <c r="Q104" i="7"/>
  <c r="V104" i="7"/>
  <c r="Q88" i="7"/>
  <c r="V88" i="7"/>
  <c r="Q64" i="7"/>
  <c r="V64" i="7"/>
  <c r="P112" i="7"/>
  <c r="U112" i="7"/>
  <c r="P104" i="7"/>
  <c r="U104" i="7"/>
  <c r="P96" i="7"/>
  <c r="U96" i="7"/>
  <c r="P88" i="7"/>
  <c r="U88" i="7"/>
  <c r="P80" i="7"/>
  <c r="U80" i="7"/>
  <c r="P72" i="7"/>
  <c r="U72" i="7"/>
  <c r="P64" i="7"/>
  <c r="U64" i="7"/>
  <c r="P56" i="7"/>
  <c r="U56" i="7"/>
  <c r="P38" i="7"/>
  <c r="U38" i="7"/>
  <c r="Q29" i="7"/>
  <c r="V29" i="7"/>
  <c r="BB111" i="9"/>
  <c r="AQ111" i="9"/>
  <c r="BC98" i="9"/>
  <c r="AR98" i="9"/>
  <c r="AN110" i="9"/>
  <c r="AY110" i="9"/>
  <c r="BC112" i="9"/>
  <c r="AR112" i="9"/>
  <c r="AZ106" i="9"/>
  <c r="AO106" i="9"/>
  <c r="BB100" i="9"/>
  <c r="AQ100" i="9"/>
  <c r="AT100" i="9"/>
  <c r="BE100" i="9"/>
  <c r="AZ96" i="9"/>
  <c r="AO96" i="9"/>
  <c r="AV99" i="9"/>
  <c r="AK99" i="9"/>
  <c r="AW108" i="9"/>
  <c r="AL108" i="9"/>
  <c r="AV90" i="9"/>
  <c r="AK90" i="9"/>
  <c r="AZ90" i="9"/>
  <c r="AO90" i="9"/>
  <c r="AR105" i="9"/>
  <c r="BC105" i="9"/>
  <c r="AV101" i="9"/>
  <c r="AK101" i="9"/>
  <c r="BE101" i="9"/>
  <c r="AT101" i="9"/>
  <c r="AY97" i="9"/>
  <c r="AN97" i="9"/>
  <c r="AV89" i="9"/>
  <c r="AK89" i="9"/>
  <c r="AY84" i="9"/>
  <c r="AN84" i="9"/>
  <c r="AP89" i="9"/>
  <c r="BA89" i="9"/>
  <c r="BC85" i="9"/>
  <c r="AR85" i="9"/>
  <c r="AM84" i="9"/>
  <c r="AX84" i="9"/>
  <c r="AW104" i="9"/>
  <c r="AL104" i="9"/>
  <c r="AT94" i="9"/>
  <c r="BE94" i="9"/>
  <c r="BA73" i="9"/>
  <c r="AP73" i="9"/>
  <c r="AP91" i="9"/>
  <c r="BA91" i="9"/>
  <c r="BE90" i="9"/>
  <c r="AT90" i="9"/>
  <c r="AR87" i="9"/>
  <c r="BC87" i="9"/>
  <c r="AN72" i="9"/>
  <c r="AY72" i="9"/>
  <c r="BC83" i="9"/>
  <c r="AR83" i="9"/>
  <c r="AK69" i="9"/>
  <c r="AV69" i="9"/>
  <c r="AL79" i="9"/>
  <c r="AW79" i="9"/>
  <c r="BB80" i="9"/>
  <c r="AQ80" i="9"/>
  <c r="BE72" i="9"/>
  <c r="AT72" i="9"/>
  <c r="BC67" i="9"/>
  <c r="AR67" i="9"/>
  <c r="BA76" i="9"/>
  <c r="AP76" i="9"/>
  <c r="AS76" i="9"/>
  <c r="BD76" i="9"/>
  <c r="AW67" i="9"/>
  <c r="AL67" i="9"/>
  <c r="AP80" i="9"/>
  <c r="BA80" i="9"/>
  <c r="AL75" i="9"/>
  <c r="AW75" i="9"/>
  <c r="BA70" i="9"/>
  <c r="AP70" i="9"/>
  <c r="AW51" i="9"/>
  <c r="AL51" i="9"/>
  <c r="AR63" i="9"/>
  <c r="BC63" i="9"/>
  <c r="AY53" i="9"/>
  <c r="AN53" i="9"/>
  <c r="AS65" i="9"/>
  <c r="BD65" i="9"/>
  <c r="AS63" i="9"/>
  <c r="BD63" i="9"/>
  <c r="AX60" i="9"/>
  <c r="AM60" i="9"/>
  <c r="AO63" i="9"/>
  <c r="AZ63" i="9"/>
  <c r="BC59" i="9"/>
  <c r="AR59" i="9"/>
  <c r="AZ65" i="9"/>
  <c r="AO65" i="9"/>
  <c r="AP62" i="9"/>
  <c r="BA62" i="9"/>
  <c r="BC61" i="9"/>
  <c r="AR61" i="9"/>
  <c r="BD58" i="9"/>
  <c r="AS58" i="9"/>
  <c r="BB61" i="9"/>
  <c r="AQ61" i="9"/>
  <c r="BA58" i="9"/>
  <c r="AP58" i="9"/>
  <c r="AZ43" i="9"/>
  <c r="AO43" i="9"/>
  <c r="AK56" i="9"/>
  <c r="AV56" i="9"/>
  <c r="AO44" i="9"/>
  <c r="AZ44" i="9"/>
  <c r="AS49" i="9"/>
  <c r="BD49" i="9"/>
  <c r="AO45" i="9"/>
  <c r="AZ45" i="9"/>
  <c r="AL42" i="9"/>
  <c r="AW42" i="9"/>
  <c r="AV55" i="9"/>
  <c r="AK55" i="9"/>
  <c r="BA47" i="9"/>
  <c r="AP47" i="9"/>
  <c r="BA48" i="9"/>
  <c r="AP48" i="9"/>
  <c r="AX57" i="9"/>
  <c r="AM57" i="9"/>
  <c r="AM50" i="9"/>
  <c r="AX50" i="9"/>
  <c r="AL52" i="9"/>
  <c r="AW52" i="9"/>
  <c r="AL50" i="9"/>
  <c r="AW50" i="9"/>
  <c r="AX47" i="9"/>
  <c r="AM47" i="9"/>
  <c r="AV45" i="9"/>
  <c r="AK45" i="9"/>
  <c r="AT57" i="9"/>
  <c r="BE57" i="9"/>
  <c r="AV49" i="9"/>
  <c r="AK49" i="9"/>
  <c r="AZ42" i="9"/>
  <c r="AO42" i="9"/>
  <c r="AZ24" i="9"/>
  <c r="AO24" i="9"/>
  <c r="BC40" i="9"/>
  <c r="AR40" i="9"/>
  <c r="BD24" i="9"/>
  <c r="AS24" i="9"/>
  <c r="AZ22" i="9"/>
  <c r="AO22" i="9"/>
  <c r="BE38" i="9"/>
  <c r="AT38" i="9"/>
  <c r="AN22" i="9"/>
  <c r="AY22" i="9"/>
  <c r="AK19" i="9"/>
  <c r="AV19" i="9"/>
  <c r="AZ20" i="9"/>
  <c r="AO20" i="9"/>
  <c r="BD18" i="9"/>
  <c r="AS18" i="9"/>
  <c r="BD17" i="9"/>
  <c r="AS17" i="9"/>
  <c r="U109" i="7"/>
  <c r="P109" i="7"/>
  <c r="U93" i="7"/>
  <c r="P93" i="7"/>
  <c r="BD16" i="9"/>
  <c r="AS16" i="9"/>
  <c r="AR24" i="9"/>
  <c r="BC24" i="9"/>
  <c r="BE15" i="9"/>
  <c r="AT15" i="9"/>
  <c r="Q102" i="7"/>
  <c r="V102" i="7"/>
  <c r="Q86" i="7"/>
  <c r="V86" i="7"/>
  <c r="Q76" i="7"/>
  <c r="V76" i="7"/>
  <c r="Q62" i="7"/>
  <c r="V62" i="7"/>
  <c r="BE22" i="9"/>
  <c r="AT22" i="9"/>
  <c r="AW16" i="9"/>
  <c r="AL16" i="9"/>
  <c r="AX15" i="9"/>
  <c r="AM15" i="9"/>
  <c r="V34" i="7"/>
  <c r="Q34" i="7"/>
  <c r="R22" i="9"/>
  <c r="BA21" i="9"/>
  <c r="AP21" i="9"/>
  <c r="P41" i="7"/>
  <c r="U41" i="7"/>
  <c r="Q27" i="7"/>
  <c r="V27" i="7"/>
  <c r="P33" i="7"/>
  <c r="U33" i="7"/>
  <c r="AR113" i="9"/>
  <c r="BC113" i="9"/>
  <c r="AX107" i="9"/>
  <c r="AM107" i="9"/>
  <c r="AL114" i="9"/>
  <c r="AW114" i="9"/>
  <c r="AT99" i="9"/>
  <c r="BE99" i="9"/>
  <c r="AS99" i="9"/>
  <c r="BD99" i="9"/>
  <c r="AS96" i="9"/>
  <c r="BD96" i="9"/>
  <c r="AT108" i="9"/>
  <c r="BE108" i="9"/>
  <c r="AZ94" i="9"/>
  <c r="AO94" i="9"/>
  <c r="BA87" i="9"/>
  <c r="AP87" i="9"/>
  <c r="AO82" i="9"/>
  <c r="AZ82" i="9"/>
  <c r="BB96" i="9"/>
  <c r="AQ96" i="9"/>
  <c r="AL88" i="9"/>
  <c r="AW88" i="9"/>
  <c r="AV88" i="9"/>
  <c r="AK88" i="9"/>
  <c r="AN95" i="9"/>
  <c r="AY95" i="9"/>
  <c r="AS88" i="9"/>
  <c r="BD88" i="9"/>
  <c r="BC96" i="9"/>
  <c r="AR96" i="9"/>
  <c r="AK104" i="9"/>
  <c r="AV104" i="9"/>
  <c r="AR104" i="9"/>
  <c r="BC104" i="9"/>
  <c r="AW86" i="9"/>
  <c r="AL86" i="9"/>
  <c r="AY100" i="9"/>
  <c r="AN100" i="9"/>
  <c r="BC84" i="9"/>
  <c r="AR84" i="9"/>
  <c r="AP83" i="9"/>
  <c r="BA83" i="9"/>
  <c r="AS69" i="9"/>
  <c r="BD69" i="9"/>
  <c r="AW80" i="9"/>
  <c r="AL80" i="9"/>
  <c r="AZ75" i="9"/>
  <c r="AO75" i="9"/>
  <c r="BE80" i="9"/>
  <c r="AT80" i="9"/>
  <c r="BD72" i="9"/>
  <c r="AS72" i="9"/>
  <c r="AZ51" i="9"/>
  <c r="AO51" i="9"/>
  <c r="BC80" i="9"/>
  <c r="AR80" i="9"/>
  <c r="AM79" i="9"/>
  <c r="AX79" i="9"/>
  <c r="AT71" i="9"/>
  <c r="BE71" i="9"/>
  <c r="BE67" i="9"/>
  <c r="AT67" i="9"/>
  <c r="BC79" i="9"/>
  <c r="AR79" i="9"/>
  <c r="AM80" i="9"/>
  <c r="AX80" i="9"/>
  <c r="AZ76" i="9"/>
  <c r="AO76" i="9"/>
  <c r="AK66" i="9"/>
  <c r="AV66" i="9"/>
  <c r="BE59" i="9"/>
  <c r="AT59" i="9"/>
  <c r="AQ63" i="9"/>
  <c r="BB63" i="9"/>
  <c r="AL58" i="9"/>
  <c r="AW58" i="9"/>
  <c r="AL64" i="9"/>
  <c r="AW64" i="9"/>
  <c r="AR58" i="9"/>
  <c r="BC58" i="9"/>
  <c r="BD47" i="9"/>
  <c r="AS47" i="9"/>
  <c r="AT50" i="9"/>
  <c r="BE50" i="9"/>
  <c r="BC48" i="9"/>
  <c r="AR48" i="9"/>
  <c r="AR55" i="9"/>
  <c r="BC55" i="9"/>
  <c r="BD55" i="9"/>
  <c r="AS55" i="9"/>
  <c r="AQ50" i="9"/>
  <c r="BB50" i="9"/>
  <c r="AX44" i="9"/>
  <c r="AM44" i="9"/>
  <c r="BB56" i="9"/>
  <c r="AQ56" i="9"/>
  <c r="BE44" i="9"/>
  <c r="AT44" i="9"/>
  <c r="BD44" i="9"/>
  <c r="AS44" i="9"/>
  <c r="AX52" i="9"/>
  <c r="AM52" i="9"/>
  <c r="AP56" i="9"/>
  <c r="BA56" i="9"/>
  <c r="BB44" i="9"/>
  <c r="AQ44" i="9"/>
  <c r="AN38" i="9"/>
  <c r="AY38" i="9"/>
  <c r="AL41" i="9"/>
  <c r="AW41" i="9"/>
  <c r="AQ41" i="9"/>
  <c r="BB41" i="9"/>
  <c r="AY26" i="9"/>
  <c r="AN26" i="9"/>
  <c r="AV24" i="9"/>
  <c r="AK24" i="9"/>
  <c r="AR25" i="9"/>
  <c r="BC25" i="9"/>
  <c r="AS19" i="9"/>
  <c r="BD19" i="9"/>
  <c r="BE18" i="9"/>
  <c r="AT18" i="9"/>
  <c r="BA19" i="9"/>
  <c r="AP19" i="9"/>
  <c r="AT21" i="9"/>
  <c r="BE21" i="9"/>
  <c r="AY19" i="9"/>
  <c r="AN19" i="9"/>
  <c r="BC17" i="9"/>
  <c r="AR17" i="9"/>
  <c r="U107" i="7"/>
  <c r="P107" i="7"/>
  <c r="U91" i="7"/>
  <c r="P91" i="7"/>
  <c r="BE23" i="9"/>
  <c r="AT23" i="9"/>
  <c r="AY21" i="9"/>
  <c r="AN21" i="9"/>
  <c r="AO16" i="9"/>
  <c r="AZ16" i="9"/>
  <c r="Q100" i="7"/>
  <c r="V100" i="7"/>
  <c r="Q84" i="7"/>
  <c r="V84" i="7"/>
  <c r="Q60" i="7"/>
  <c r="V60" i="7"/>
  <c r="AX20" i="9"/>
  <c r="AM20" i="9"/>
  <c r="P110" i="7"/>
  <c r="U110" i="7"/>
  <c r="P102" i="7"/>
  <c r="U102" i="7"/>
  <c r="P94" i="7"/>
  <c r="U94" i="7"/>
  <c r="P86" i="7"/>
  <c r="U86" i="7"/>
  <c r="P78" i="7"/>
  <c r="U78" i="7"/>
  <c r="P70" i="7"/>
  <c r="U70" i="7"/>
  <c r="P62" i="7"/>
  <c r="U62" i="7"/>
  <c r="AR23" i="9"/>
  <c r="BC23" i="9"/>
  <c r="AN15" i="9"/>
  <c r="AY15" i="9"/>
  <c r="V32" i="7"/>
  <c r="Q32" i="7"/>
  <c r="BD21" i="9"/>
  <c r="AS21" i="9"/>
  <c r="P52" i="7"/>
  <c r="U52" i="7"/>
  <c r="Q38" i="7"/>
  <c r="V38" i="7"/>
  <c r="U50" i="7"/>
  <c r="P50" i="7"/>
  <c r="U48" i="7"/>
  <c r="P48" i="7"/>
  <c r="AN24" i="9"/>
  <c r="AY24" i="9"/>
  <c r="P27" i="7"/>
  <c r="U27" i="7"/>
  <c r="AZ109" i="9"/>
  <c r="AO109" i="9"/>
  <c r="AX109" i="9"/>
  <c r="AM109" i="9"/>
  <c r="BC114" i="9"/>
  <c r="AR114" i="9"/>
  <c r="BE114" i="9"/>
  <c r="AT114" i="9"/>
  <c r="BB114" i="9"/>
  <c r="AQ114" i="9"/>
  <c r="AV113" i="9"/>
  <c r="AK113" i="9"/>
  <c r="BB106" i="9"/>
  <c r="AQ106" i="9"/>
  <c r="AY113" i="9"/>
  <c r="AN113" i="9"/>
  <c r="BA105" i="9"/>
  <c r="AP105" i="9"/>
  <c r="AS92" i="9"/>
  <c r="BD92" i="9"/>
  <c r="AX111" i="9"/>
  <c r="AM111" i="9"/>
  <c r="BA99" i="9"/>
  <c r="AP99" i="9"/>
  <c r="BE103" i="9"/>
  <c r="AT103" i="9"/>
  <c r="AK96" i="9"/>
  <c r="AV96" i="9"/>
  <c r="AM108" i="9"/>
  <c r="AX108" i="9"/>
  <c r="AV94" i="9"/>
  <c r="AK94" i="9"/>
  <c r="AZ86" i="9"/>
  <c r="AO86" i="9"/>
  <c r="AS101" i="9"/>
  <c r="BD101" i="9"/>
  <c r="AO101" i="9"/>
  <c r="AZ101" i="9"/>
  <c r="AM101" i="9"/>
  <c r="AX101" i="9"/>
  <c r="AL97" i="9"/>
  <c r="AW97" i="9"/>
  <c r="AY88" i="9"/>
  <c r="AN88" i="9"/>
  <c r="AZ95" i="9"/>
  <c r="AO95" i="9"/>
  <c r="BB86" i="9"/>
  <c r="AQ86" i="9"/>
  <c r="AV95" i="9"/>
  <c r="AK95" i="9"/>
  <c r="BC88" i="9"/>
  <c r="AR88" i="9"/>
  <c r="BB88" i="9"/>
  <c r="AQ88" i="9"/>
  <c r="AQ82" i="9"/>
  <c r="BB82" i="9"/>
  <c r="AO72" i="9"/>
  <c r="AZ72" i="9"/>
  <c r="AO100" i="9"/>
  <c r="AZ100" i="9"/>
  <c r="AN92" i="9"/>
  <c r="AY92" i="9"/>
  <c r="AN80" i="9"/>
  <c r="AY80" i="9"/>
  <c r="AO83" i="9"/>
  <c r="AZ83" i="9"/>
  <c r="AM67" i="9"/>
  <c r="AX67" i="9"/>
  <c r="BD80" i="9"/>
  <c r="AS80" i="9"/>
  <c r="AW72" i="9"/>
  <c r="AL72" i="9"/>
  <c r="AZ77" i="9"/>
  <c r="AO77" i="9"/>
  <c r="AW77" i="9"/>
  <c r="AL77" i="9"/>
  <c r="BB77" i="9"/>
  <c r="AQ77" i="9"/>
  <c r="AZ67" i="9"/>
  <c r="AO67" i="9"/>
  <c r="AY74" i="9"/>
  <c r="AN74" i="9"/>
  <c r="AS70" i="9"/>
  <c r="BD70" i="9"/>
  <c r="AR68" i="9"/>
  <c r="BC68" i="9"/>
  <c r="AS66" i="9"/>
  <c r="BD66" i="9"/>
  <c r="AW59" i="9"/>
  <c r="AL59" i="9"/>
  <c r="AV62" i="9"/>
  <c r="AK62" i="9"/>
  <c r="BA63" i="9"/>
  <c r="AP63" i="9"/>
  <c r="BD62" i="9"/>
  <c r="AS62" i="9"/>
  <c r="AS64" i="9"/>
  <c r="BD64" i="9"/>
  <c r="AT64" i="9"/>
  <c r="BE64" i="9"/>
  <c r="BD61" i="9"/>
  <c r="AS61" i="9"/>
  <c r="AS54" i="9"/>
  <c r="BD54" i="9"/>
  <c r="AM62" i="9"/>
  <c r="AX62" i="9"/>
  <c r="AT53" i="9"/>
  <c r="BE53" i="9"/>
  <c r="AV47" i="9"/>
  <c r="AK47" i="9"/>
  <c r="AY50" i="9"/>
  <c r="AN50" i="9"/>
  <c r="AR47" i="9"/>
  <c r="BC47" i="9"/>
  <c r="AR50" i="9"/>
  <c r="BC50" i="9"/>
  <c r="BC49" i="9"/>
  <c r="AR49" i="9"/>
  <c r="BD41" i="9"/>
  <c r="AS41" i="9"/>
  <c r="AQ49" i="9"/>
  <c r="BB49" i="9"/>
  <c r="BC41" i="9"/>
  <c r="AR41" i="9"/>
  <c r="AX56" i="9"/>
  <c r="AM56" i="9"/>
  <c r="AW44" i="9"/>
  <c r="AL44" i="9"/>
  <c r="BD57" i="9"/>
  <c r="AS57" i="9"/>
  <c r="AY47" i="9"/>
  <c r="AN47" i="9"/>
  <c r="AV44" i="9"/>
  <c r="AK44" i="9"/>
  <c r="BA42" i="9"/>
  <c r="AP42" i="9"/>
  <c r="BD46" i="9"/>
  <c r="AS46" i="9"/>
  <c r="BA41" i="9"/>
  <c r="AP41" i="9"/>
  <c r="AY40" i="9"/>
  <c r="AN40" i="9"/>
  <c r="AX26" i="9"/>
  <c r="AM26" i="9"/>
  <c r="BD25" i="9"/>
  <c r="AS25" i="9"/>
  <c r="BA15" i="9"/>
  <c r="AP15" i="9"/>
  <c r="BA24" i="9"/>
  <c r="AP24" i="9"/>
  <c r="V71" i="7"/>
  <c r="Q71" i="7"/>
  <c r="U105" i="7"/>
  <c r="P105" i="7"/>
  <c r="U89" i="7"/>
  <c r="P89" i="7"/>
  <c r="AW15" i="9"/>
  <c r="AL15" i="9"/>
  <c r="AP16" i="9"/>
  <c r="BA16" i="9"/>
  <c r="Q114" i="7"/>
  <c r="V114" i="7"/>
  <c r="Q98" i="7"/>
  <c r="V98" i="7"/>
  <c r="Q82" i="7"/>
  <c r="V82" i="7"/>
  <c r="Q74" i="7"/>
  <c r="V74" i="7"/>
  <c r="V58" i="7"/>
  <c r="Q58" i="7"/>
  <c r="AZ21" i="9"/>
  <c r="AO21" i="9"/>
  <c r="AW17" i="9"/>
  <c r="AL17" i="9"/>
  <c r="U49" i="7"/>
  <c r="P49" i="7"/>
  <c r="AX16" i="9"/>
  <c r="AM16" i="9"/>
  <c r="BD23" i="9"/>
  <c r="AS23" i="9"/>
  <c r="BB15" i="9"/>
  <c r="AQ15" i="9"/>
  <c r="V43" i="7"/>
  <c r="Q43" i="7"/>
  <c r="V30" i="7"/>
  <c r="Q30" i="7"/>
  <c r="AV21" i="9"/>
  <c r="AK21" i="9"/>
  <c r="U51" i="7"/>
  <c r="P51" i="7"/>
  <c r="BA107" i="9"/>
  <c r="AP107" i="9"/>
  <c r="BD113" i="9"/>
  <c r="AS113" i="9"/>
  <c r="AP110" i="9"/>
  <c r="BA110" i="9"/>
  <c r="AR106" i="9"/>
  <c r="BC106" i="9"/>
  <c r="AQ105" i="9"/>
  <c r="BB105" i="9"/>
  <c r="BB102" i="9"/>
  <c r="AQ102" i="9"/>
  <c r="AK100" i="9"/>
  <c r="AV100" i="9"/>
  <c r="AL99" i="9"/>
  <c r="AW99" i="9"/>
  <c r="AV92" i="9"/>
  <c r="AK92" i="9"/>
  <c r="BE111" i="9"/>
  <c r="AT111" i="9"/>
  <c r="AW103" i="9"/>
  <c r="AL103" i="9"/>
  <c r="AM100" i="9"/>
  <c r="AX100" i="9"/>
  <c r="AV108" i="9"/>
  <c r="AK108" i="9"/>
  <c r="AY108" i="9"/>
  <c r="AN108" i="9"/>
  <c r="BD94" i="9"/>
  <c r="AS94" i="9"/>
  <c r="BB93" i="9"/>
  <c r="AQ93" i="9"/>
  <c r="AW93" i="9"/>
  <c r="AL93" i="9"/>
  <c r="BD86" i="9"/>
  <c r="AS86" i="9"/>
  <c r="BE97" i="9"/>
  <c r="AT97" i="9"/>
  <c r="AP97" i="9"/>
  <c r="BA97" i="9"/>
  <c r="AR86" i="9"/>
  <c r="BC86" i="9"/>
  <c r="AQ89" i="9"/>
  <c r="BB89" i="9"/>
  <c r="AT88" i="9"/>
  <c r="BE88" i="9"/>
  <c r="BA101" i="9"/>
  <c r="AP101" i="9"/>
  <c r="BD95" i="9"/>
  <c r="AS95" i="9"/>
  <c r="AK87" i="9"/>
  <c r="AV87" i="9"/>
  <c r="AY85" i="9"/>
  <c r="AN85" i="9"/>
  <c r="BD82" i="9"/>
  <c r="AS82" i="9"/>
  <c r="AW96" i="9"/>
  <c r="AL96" i="9"/>
  <c r="AN104" i="9"/>
  <c r="AY104" i="9"/>
  <c r="AX104" i="9"/>
  <c r="AM104" i="9"/>
  <c r="AZ85" i="9"/>
  <c r="AO85" i="9"/>
  <c r="AL91" i="9"/>
  <c r="AW91" i="9"/>
  <c r="BB78" i="9"/>
  <c r="AQ78" i="9"/>
  <c r="AQ71" i="9"/>
  <c r="BB71" i="9"/>
  <c r="AL83" i="9"/>
  <c r="AW83" i="9"/>
  <c r="AP79" i="9"/>
  <c r="BA79" i="9"/>
  <c r="BC62" i="9"/>
  <c r="AR62" i="9"/>
  <c r="BD79" i="9"/>
  <c r="AS79" i="9"/>
  <c r="BE77" i="9"/>
  <c r="AT77" i="9"/>
  <c r="AQ76" i="9"/>
  <c r="BB76" i="9"/>
  <c r="AQ75" i="9"/>
  <c r="BB75" i="9"/>
  <c r="BB79" i="9"/>
  <c r="AQ79" i="9"/>
  <c r="AP75" i="9"/>
  <c r="BA75" i="9"/>
  <c r="AY67" i="9"/>
  <c r="AN67" i="9"/>
  <c r="AM58" i="9"/>
  <c r="AX58" i="9"/>
  <c r="BB53" i="9"/>
  <c r="AQ53" i="9"/>
  <c r="BE65" i="9"/>
  <c r="AT65" i="9"/>
  <c r="AX65" i="9"/>
  <c r="AM65" i="9"/>
  <c r="BA60" i="9"/>
  <c r="AP60" i="9"/>
  <c r="BB64" i="9"/>
  <c r="AQ64" i="9"/>
  <c r="AY65" i="9"/>
  <c r="AN65" i="9"/>
  <c r="AK60" i="9"/>
  <c r="AV60" i="9"/>
  <c r="AY58" i="9"/>
  <c r="AN58" i="9"/>
  <c r="AW65" i="9"/>
  <c r="AL65" i="9"/>
  <c r="AS52" i="9"/>
  <c r="BD52" i="9"/>
  <c r="AN44" i="9"/>
  <c r="AY44" i="9"/>
  <c r="AV41" i="9"/>
  <c r="AK41" i="9"/>
  <c r="AZ46" i="9"/>
  <c r="AO46" i="9"/>
  <c r="BE43" i="9"/>
  <c r="AT43" i="9"/>
  <c r="AZ47" i="9"/>
  <c r="AO47" i="9"/>
  <c r="BA57" i="9"/>
  <c r="AP57" i="9"/>
  <c r="BD53" i="9"/>
  <c r="AS53" i="9"/>
  <c r="AO52" i="9"/>
  <c r="AZ52" i="9"/>
  <c r="AL49" i="9"/>
  <c r="AW49" i="9"/>
  <c r="BE46" i="9"/>
  <c r="AT46" i="9"/>
  <c r="BC44" i="9"/>
  <c r="AR44" i="9"/>
  <c r="AM48" i="9"/>
  <c r="AX48" i="9"/>
  <c r="AV46" i="9"/>
  <c r="AK46" i="9"/>
  <c r="AY41" i="9"/>
  <c r="AN41" i="9"/>
  <c r="BB26" i="9"/>
  <c r="AQ26" i="9"/>
  <c r="AV25" i="9"/>
  <c r="AK25" i="9"/>
  <c r="AT41" i="9"/>
  <c r="BE41" i="9"/>
  <c r="AO15" i="9"/>
  <c r="AZ15" i="9"/>
  <c r="AW24" i="9"/>
  <c r="AL24" i="9"/>
  <c r="AQ18" i="9"/>
  <c r="BB18" i="9"/>
  <c r="BE17" i="9"/>
  <c r="AT17" i="9"/>
  <c r="AY20" i="9"/>
  <c r="AN20" i="9"/>
  <c r="V69" i="7"/>
  <c r="Q69" i="7"/>
  <c r="AZ18" i="9"/>
  <c r="AO18" i="9"/>
  <c r="U103" i="7"/>
  <c r="P103" i="7"/>
  <c r="U87" i="7"/>
  <c r="P87" i="7"/>
  <c r="AX19" i="9"/>
  <c r="AM19" i="9"/>
  <c r="AW22" i="9"/>
  <c r="AL22" i="9"/>
  <c r="AX18" i="9"/>
  <c r="AM18" i="9"/>
  <c r="BE24" i="9"/>
  <c r="AT24" i="9"/>
  <c r="Q112" i="7"/>
  <c r="V112" i="7"/>
  <c r="Q96" i="7"/>
  <c r="V96" i="7"/>
  <c r="Q72" i="7"/>
  <c r="V72" i="7"/>
  <c r="V56" i="7"/>
  <c r="Q56" i="7"/>
  <c r="AY16" i="9"/>
  <c r="AN16" i="9"/>
  <c r="P108" i="7"/>
  <c r="U108" i="7"/>
  <c r="P100" i="7"/>
  <c r="U100" i="7"/>
  <c r="P92" i="7"/>
  <c r="U92" i="7"/>
  <c r="P84" i="7"/>
  <c r="U84" i="7"/>
  <c r="P76" i="7"/>
  <c r="U76" i="7"/>
  <c r="P68" i="7"/>
  <c r="U68" i="7"/>
  <c r="P60" i="7"/>
  <c r="U60" i="7"/>
  <c r="U42" i="7"/>
  <c r="P42" i="7"/>
  <c r="AV23" i="9"/>
  <c r="AK23" i="9"/>
  <c r="BC15" i="9"/>
  <c r="AR15" i="9"/>
  <c r="V28" i="7"/>
  <c r="Q28" i="7"/>
  <c r="U54" i="7"/>
  <c r="P54" i="7"/>
  <c r="U43" i="7"/>
  <c r="P43" i="7"/>
  <c r="U34" i="7"/>
  <c r="P34" i="7"/>
  <c r="Q35" i="7"/>
  <c r="V35" i="7"/>
  <c r="P31" i="7"/>
  <c r="U31" i="7"/>
  <c r="AN25" i="9"/>
  <c r="AY25" i="9"/>
  <c r="AQ103" i="9"/>
  <c r="BB103" i="9"/>
  <c r="BB107" i="9"/>
  <c r="AQ107" i="9"/>
  <c r="AQ112" i="9"/>
  <c r="BB112" i="9"/>
  <c r="AX110" i="9"/>
  <c r="AM110" i="9"/>
  <c r="AY102" i="9"/>
  <c r="AN102" i="9"/>
  <c r="AZ98" i="9"/>
  <c r="AO98" i="9"/>
  <c r="AV103" i="9"/>
  <c r="AK103" i="9"/>
  <c r="AS100" i="9"/>
  <c r="BD100" i="9"/>
  <c r="AK111" i="9"/>
  <c r="AV111" i="9"/>
  <c r="AQ99" i="9"/>
  <c r="BB99" i="9"/>
  <c r="AQ94" i="9"/>
  <c r="BB94" i="9"/>
  <c r="AP93" i="9"/>
  <c r="BA93" i="9"/>
  <c r="AT93" i="9"/>
  <c r="BE93" i="9"/>
  <c r="AV86" i="9"/>
  <c r="AK86" i="9"/>
  <c r="BE105" i="9"/>
  <c r="AT105" i="9"/>
  <c r="BC101" i="9"/>
  <c r="AR101" i="9"/>
  <c r="AL94" i="9"/>
  <c r="AW94" i="9"/>
  <c r="BA96" i="9"/>
  <c r="AP96" i="9"/>
  <c r="AY89" i="9"/>
  <c r="AN89" i="9"/>
  <c r="BA86" i="9"/>
  <c r="AP86" i="9"/>
  <c r="AV82" i="9"/>
  <c r="AK82" i="9"/>
  <c r="BE96" i="9"/>
  <c r="AT96" i="9"/>
  <c r="AM89" i="9"/>
  <c r="AX89" i="9"/>
  <c r="BA81" i="9"/>
  <c r="AP81" i="9"/>
  <c r="BE92" i="9"/>
  <c r="AT92" i="9"/>
  <c r="BE91" i="9"/>
  <c r="AT91" i="9"/>
  <c r="AL89" i="9"/>
  <c r="AW89" i="9"/>
  <c r="BA82" i="9"/>
  <c r="AP82" i="9"/>
  <c r="AL78" i="9"/>
  <c r="AW78" i="9"/>
  <c r="AM71" i="9"/>
  <c r="AX71" i="9"/>
  <c r="AT83" i="9"/>
  <c r="BE83" i="9"/>
  <c r="AW69" i="9"/>
  <c r="AL69" i="9"/>
  <c r="BA71" i="9"/>
  <c r="AP71" i="9"/>
  <c r="AT79" i="9"/>
  <c r="BE79" i="9"/>
  <c r="AN79" i="9"/>
  <c r="AY79" i="9"/>
  <c r="AR77" i="9"/>
  <c r="BC77" i="9"/>
  <c r="AR76" i="9"/>
  <c r="BC76" i="9"/>
  <c r="AP67" i="9"/>
  <c r="BA67" i="9"/>
  <c r="AP74" i="9"/>
  <c r="BA74" i="9"/>
  <c r="AL70" i="9"/>
  <c r="AW70" i="9"/>
  <c r="BC65" i="9"/>
  <c r="AR65" i="9"/>
  <c r="BB65" i="9"/>
  <c r="AQ65" i="9"/>
  <c r="AV53" i="9"/>
  <c r="AK53" i="9"/>
  <c r="AP64" i="9"/>
  <c r="BA64" i="9"/>
  <c r="AZ64" i="9"/>
  <c r="AO64" i="9"/>
  <c r="AP61" i="9"/>
  <c r="BA61" i="9"/>
  <c r="AT60" i="9"/>
  <c r="BE60" i="9"/>
  <c r="BB45" i="9"/>
  <c r="AQ45" i="9"/>
  <c r="BA50" i="9"/>
  <c r="AP50" i="9"/>
  <c r="AO53" i="9"/>
  <c r="AZ53" i="9"/>
  <c r="AT49" i="9"/>
  <c r="BE49" i="9"/>
  <c r="AQ47" i="9"/>
  <c r="BB47" i="9"/>
  <c r="AX55" i="9"/>
  <c r="AM55" i="9"/>
  <c r="AW43" i="9"/>
  <c r="AL43" i="9"/>
  <c r="AP39" i="9"/>
  <c r="BA39" i="9"/>
  <c r="AW56" i="9"/>
  <c r="AL56" i="9"/>
  <c r="AK57" i="9"/>
  <c r="AV57" i="9"/>
  <c r="AM53" i="9"/>
  <c r="AX53" i="9"/>
  <c r="AP52" i="9"/>
  <c r="BA52" i="9"/>
  <c r="AW46" i="9"/>
  <c r="AL46" i="9"/>
  <c r="BA43" i="9"/>
  <c r="AP43" i="9"/>
  <c r="AP26" i="9"/>
  <c r="BA26" i="9"/>
  <c r="AX41" i="9"/>
  <c r="AM41" i="9"/>
  <c r="BE25" i="9"/>
  <c r="AT25" i="9"/>
  <c r="AV38" i="9"/>
  <c r="AK38" i="9"/>
  <c r="AQ24" i="9"/>
  <c r="BB24" i="9"/>
  <c r="BC26" i="9"/>
  <c r="AR26" i="9"/>
  <c r="AM24" i="9"/>
  <c r="AX24" i="9"/>
  <c r="AW19" i="9"/>
  <c r="AL19" i="9"/>
  <c r="AM23" i="9"/>
  <c r="AX23" i="9"/>
  <c r="AR18" i="9"/>
  <c r="BC18" i="9"/>
  <c r="BE16" i="9"/>
  <c r="AT16" i="9"/>
  <c r="U101" i="7"/>
  <c r="P101" i="7"/>
  <c r="U85" i="7"/>
  <c r="P85" i="7"/>
  <c r="AM22" i="9"/>
  <c r="AX22" i="9"/>
  <c r="AW18" i="9"/>
  <c r="AL18" i="9"/>
  <c r="Q110" i="7"/>
  <c r="V110" i="7"/>
  <c r="Q94" i="7"/>
  <c r="V94" i="7"/>
  <c r="Q80" i="7"/>
  <c r="V80" i="7"/>
  <c r="Q70" i="7"/>
  <c r="V70" i="7"/>
  <c r="BB20" i="9"/>
  <c r="AQ20" i="9"/>
  <c r="BD15" i="9"/>
  <c r="AS15" i="9"/>
  <c r="AQ23" i="9"/>
  <c r="BB23" i="9"/>
  <c r="U32" i="7"/>
  <c r="P32" i="7"/>
  <c r="P36" i="7"/>
  <c r="U36" i="7"/>
  <c r="AY114" i="9"/>
  <c r="AN114" i="9"/>
  <c r="AO103" i="9"/>
  <c r="AZ103" i="9"/>
  <c r="AV107" i="9"/>
  <c r="AK107" i="9"/>
  <c r="AS106" i="9"/>
  <c r="BD106" i="9"/>
  <c r="AV114" i="9"/>
  <c r="AK114" i="9"/>
  <c r="AP112" i="9"/>
  <c r="BA112" i="9"/>
  <c r="AR99" i="9"/>
  <c r="BC99" i="9"/>
  <c r="AO92" i="9"/>
  <c r="AZ92" i="9"/>
  <c r="BA108" i="9"/>
  <c r="AP108" i="9"/>
  <c r="AZ108" i="9"/>
  <c r="AO108" i="9"/>
  <c r="AX97" i="9"/>
  <c r="AM97" i="9"/>
  <c r="BB87" i="9"/>
  <c r="AQ87" i="9"/>
  <c r="AW85" i="9"/>
  <c r="AL85" i="9"/>
  <c r="AN96" i="9"/>
  <c r="AY96" i="9"/>
  <c r="BD85" i="9"/>
  <c r="AS85" i="9"/>
  <c r="AM95" i="9"/>
  <c r="AX95" i="9"/>
  <c r="AN86" i="9"/>
  <c r="AY86" i="9"/>
  <c r="AM96" i="9"/>
  <c r="AX96" i="9"/>
  <c r="AQ104" i="9"/>
  <c r="BB104" i="9"/>
  <c r="AO88" i="9"/>
  <c r="AZ88" i="9"/>
  <c r="AO73" i="9"/>
  <c r="AZ73" i="9"/>
  <c r="AT78" i="9"/>
  <c r="BE78" i="9"/>
  <c r="BB83" i="9"/>
  <c r="AQ83" i="9"/>
  <c r="AL71" i="9"/>
  <c r="AW71" i="9"/>
  <c r="BE69" i="9"/>
  <c r="AT69" i="9"/>
  <c r="AN77" i="9"/>
  <c r="AY77" i="9"/>
  <c r="AM77" i="9"/>
  <c r="AX77" i="9"/>
  <c r="AZ59" i="9"/>
  <c r="AO59" i="9"/>
  <c r="AQ67" i="9"/>
  <c r="BB67" i="9"/>
  <c r="AT75" i="9"/>
  <c r="BE75" i="9"/>
  <c r="BD71" i="9"/>
  <c r="AS71" i="9"/>
  <c r="AP78" i="9"/>
  <c r="BA78" i="9"/>
  <c r="BC71" i="9"/>
  <c r="AR71" i="9"/>
  <c r="AT70" i="9"/>
  <c r="BE70" i="9"/>
  <c r="BE68" i="9"/>
  <c r="AT68" i="9"/>
  <c r="AV68" i="9"/>
  <c r="AK68" i="9"/>
  <c r="AQ66" i="9"/>
  <c r="BB66" i="9"/>
  <c r="AZ54" i="9"/>
  <c r="AO54" i="9"/>
  <c r="AM64" i="9"/>
  <c r="AX64" i="9"/>
  <c r="AM61" i="9"/>
  <c r="AX61" i="9"/>
  <c r="AX54" i="9"/>
  <c r="AM54" i="9"/>
  <c r="AL61" i="9"/>
  <c r="AW61" i="9"/>
  <c r="AV61" i="9"/>
  <c r="AK61" i="9"/>
  <c r="AX63" i="9"/>
  <c r="AM63" i="9"/>
  <c r="AL60" i="9"/>
  <c r="AW60" i="9"/>
  <c r="BC51" i="9"/>
  <c r="AR51" i="9"/>
  <c r="AY61" i="9"/>
  <c r="AN61" i="9"/>
  <c r="AQ57" i="9"/>
  <c r="BB57" i="9"/>
  <c r="AP45" i="9"/>
  <c r="BA45" i="9"/>
  <c r="AL57" i="9"/>
  <c r="AW57" i="9"/>
  <c r="AY49" i="9"/>
  <c r="AN49" i="9"/>
  <c r="AM49" i="9"/>
  <c r="AX49" i="9"/>
  <c r="BA55" i="9"/>
  <c r="AP55" i="9"/>
  <c r="AL53" i="9"/>
  <c r="AW53" i="9"/>
  <c r="BB48" i="9"/>
  <c r="AQ48" i="9"/>
  <c r="AZ56" i="9"/>
  <c r="AO56" i="9"/>
  <c r="BE56" i="9"/>
  <c r="AT56" i="9"/>
  <c r="AZ50" i="9"/>
  <c r="AO50" i="9"/>
  <c r="BD43" i="9"/>
  <c r="AS43" i="9"/>
  <c r="BC57" i="9"/>
  <c r="AR57" i="9"/>
  <c r="AZ48" i="9"/>
  <c r="AO48" i="9"/>
  <c r="BE45" i="9"/>
  <c r="AT45" i="9"/>
  <c r="BC43" i="9"/>
  <c r="AR43" i="9"/>
  <c r="BC52" i="9"/>
  <c r="AR52" i="9"/>
  <c r="AY48" i="9"/>
  <c r="AN48" i="9"/>
  <c r="AZ41" i="9"/>
  <c r="AO41" i="9"/>
  <c r="BE47" i="9"/>
  <c r="AT47" i="9"/>
  <c r="AT39" i="9"/>
  <c r="BE39" i="9"/>
  <c r="BD38" i="9"/>
  <c r="AS38" i="9"/>
  <c r="AQ40" i="9"/>
  <c r="BB40" i="9"/>
  <c r="AP40" i="9"/>
  <c r="BA40" i="9"/>
  <c r="AW25" i="9"/>
  <c r="AL25" i="9"/>
  <c r="BD26" i="9"/>
  <c r="AS26" i="9"/>
  <c r="AV40" i="9"/>
  <c r="AK40" i="9"/>
  <c r="AZ23" i="9"/>
  <c r="AO23" i="9"/>
  <c r="AL21" i="9"/>
  <c r="AW21" i="9"/>
  <c r="BE19" i="9"/>
  <c r="AT19" i="9"/>
  <c r="AW23" i="9"/>
  <c r="AL23" i="9"/>
  <c r="AZ19" i="9"/>
  <c r="AO19" i="9"/>
  <c r="BA22" i="9"/>
  <c r="AP22" i="9"/>
  <c r="AP17" i="9"/>
  <c r="BA17" i="9"/>
  <c r="U99" i="7"/>
  <c r="P99" i="7"/>
  <c r="U83" i="7"/>
  <c r="P83" i="7"/>
  <c r="AY18" i="9"/>
  <c r="AN18" i="9"/>
  <c r="BB21" i="9"/>
  <c r="AQ21" i="9"/>
  <c r="AY17" i="9"/>
  <c r="AN17" i="9"/>
  <c r="BB16" i="9"/>
  <c r="AQ16" i="9"/>
  <c r="Q108" i="7"/>
  <c r="V108" i="7"/>
  <c r="Q92" i="7"/>
  <c r="V92" i="7"/>
  <c r="Q68" i="7"/>
  <c r="V68" i="7"/>
  <c r="AL20" i="9"/>
  <c r="AW20" i="9"/>
  <c r="AR19" i="9"/>
  <c r="BC19" i="9"/>
  <c r="P114" i="7"/>
  <c r="U114" i="7"/>
  <c r="P106" i="7"/>
  <c r="U106" i="7"/>
  <c r="P98" i="7"/>
  <c r="U98" i="7"/>
  <c r="P90" i="7"/>
  <c r="U90" i="7"/>
  <c r="P82" i="7"/>
  <c r="U82" i="7"/>
  <c r="P74" i="7"/>
  <c r="U74" i="7"/>
  <c r="P66" i="7"/>
  <c r="U66" i="7"/>
  <c r="P58" i="7"/>
  <c r="U58" i="7"/>
  <c r="U44" i="7"/>
  <c r="P44" i="7"/>
  <c r="AN23" i="9"/>
  <c r="AY23" i="9"/>
  <c r="U30" i="7"/>
  <c r="P30" i="7"/>
  <c r="AK20" i="9"/>
  <c r="AV20" i="9"/>
  <c r="Q51" i="7"/>
  <c r="V51" i="7"/>
  <c r="Q33" i="7"/>
  <c r="V33" i="7"/>
  <c r="AV17" i="9"/>
  <c r="AK17" i="9"/>
  <c r="BD107" i="9"/>
  <c r="AS107" i="9"/>
  <c r="BD114" i="9"/>
  <c r="AS114" i="9"/>
  <c r="BA113" i="9"/>
  <c r="AP113" i="9"/>
  <c r="AW106" i="9"/>
  <c r="AL106" i="9"/>
  <c r="AK105" i="9"/>
  <c r="AV105" i="9"/>
  <c r="AM98" i="9"/>
  <c r="AX98" i="9"/>
  <c r="AY103" i="9"/>
  <c r="AN103" i="9"/>
  <c r="AS98" i="9"/>
  <c r="BD98" i="9"/>
  <c r="AM94" i="9"/>
  <c r="AX94" i="9"/>
  <c r="AO105" i="9"/>
  <c r="AZ105" i="9"/>
  <c r="AW87" i="9"/>
  <c r="AL87" i="9"/>
  <c r="BD89" i="9"/>
  <c r="AS89" i="9"/>
  <c r="AV97" i="9"/>
  <c r="AK97" i="9"/>
  <c r="AL95" i="9"/>
  <c r="AW95" i="9"/>
  <c r="AW105" i="9"/>
  <c r="AL105" i="9"/>
  <c r="BE104" i="9"/>
  <c r="AT104" i="9"/>
  <c r="AP104" i="9"/>
  <c r="BA104" i="9"/>
  <c r="AP88" i="9"/>
  <c r="BA88" i="9"/>
  <c r="AS87" i="9"/>
  <c r="BD87" i="9"/>
  <c r="BD84" i="9"/>
  <c r="AS84" i="9"/>
  <c r="AO80" i="9"/>
  <c r="AZ80" i="9"/>
  <c r="BB95" i="9"/>
  <c r="AQ95" i="9"/>
  <c r="AM85" i="9"/>
  <c r="AX85" i="9"/>
  <c r="AX83" i="9"/>
  <c r="AM83" i="9"/>
  <c r="AV80" i="9"/>
  <c r="AK80" i="9"/>
  <c r="AM69" i="9"/>
  <c r="AX69" i="9"/>
  <c r="AO79" i="9"/>
  <c r="AZ79" i="9"/>
  <c r="AK77" i="9"/>
  <c r="AV77" i="9"/>
  <c r="BD75" i="9"/>
  <c r="AS75" i="9"/>
  <c r="AR75" i="9"/>
  <c r="BC75" i="9"/>
  <c r="AS74" i="9"/>
  <c r="BD74" i="9"/>
  <c r="BD68" i="9"/>
  <c r="AS68" i="9"/>
  <c r="BA66" i="9"/>
  <c r="AP66" i="9"/>
  <c r="AO60" i="9"/>
  <c r="AZ60" i="9"/>
  <c r="BC64" i="9"/>
  <c r="AR64" i="9"/>
  <c r="AL63" i="9"/>
  <c r="AW63" i="9"/>
  <c r="AQ58" i="9"/>
  <c r="BB58" i="9"/>
  <c r="AT48" i="9"/>
  <c r="BE48" i="9"/>
  <c r="BA44" i="9"/>
  <c r="AP44" i="9"/>
  <c r="AZ57" i="9"/>
  <c r="AO57" i="9"/>
  <c r="AV50" i="9"/>
  <c r="AK50" i="9"/>
  <c r="AS48" i="9"/>
  <c r="BD48" i="9"/>
  <c r="AN52" i="9"/>
  <c r="AY52" i="9"/>
  <c r="AP46" i="9"/>
  <c r="BA46" i="9"/>
  <c r="AM43" i="9"/>
  <c r="AX43" i="9"/>
  <c r="AY45" i="9"/>
  <c r="AN45" i="9"/>
  <c r="BD42" i="9"/>
  <c r="AS42" i="9"/>
  <c r="AV43" i="9"/>
  <c r="AK43" i="9"/>
  <c r="AW45" i="9"/>
  <c r="AL45" i="9"/>
  <c r="AW47" i="9"/>
  <c r="AL47" i="9"/>
  <c r="BC45" i="9"/>
  <c r="AR45" i="9"/>
  <c r="AL39" i="9"/>
  <c r="AW39" i="9"/>
  <c r="AR38" i="9"/>
  <c r="BC38" i="9"/>
  <c r="BA25" i="9"/>
  <c r="AP25" i="9"/>
  <c r="AT40" i="9"/>
  <c r="BE40" i="9"/>
  <c r="AO26" i="9"/>
  <c r="AZ26" i="9"/>
  <c r="BD40" i="9"/>
  <c r="AS40" i="9"/>
  <c r="AZ40" i="9"/>
  <c r="AO40" i="9"/>
  <c r="BE26" i="9"/>
  <c r="AT26" i="9"/>
  <c r="AV26" i="9"/>
  <c r="AK26" i="9"/>
  <c r="AP23" i="9"/>
  <c r="BA23" i="9"/>
  <c r="BC22" i="9"/>
  <c r="AR22" i="9"/>
  <c r="BA18" i="9"/>
  <c r="AP18" i="9"/>
  <c r="AQ17" i="9"/>
  <c r="BB17" i="9"/>
  <c r="U113" i="7"/>
  <c r="P113" i="7"/>
  <c r="U97" i="7"/>
  <c r="P97" i="7"/>
  <c r="BC21" i="9"/>
  <c r="AR21" i="9"/>
  <c r="AZ17" i="9"/>
  <c r="AO17" i="9"/>
  <c r="AM21" i="9"/>
  <c r="AX21" i="9"/>
  <c r="AS20" i="9"/>
  <c r="BD20" i="9"/>
  <c r="Q106" i="7"/>
  <c r="V106" i="7"/>
  <c r="Q90" i="7"/>
  <c r="V90" i="7"/>
  <c r="Q78" i="7"/>
  <c r="V78" i="7"/>
  <c r="Q66" i="7"/>
  <c r="V66" i="7"/>
  <c r="AT20" i="9"/>
  <c r="BE20" i="9"/>
  <c r="AV16" i="9"/>
  <c r="AK16" i="9"/>
  <c r="AV15" i="9"/>
  <c r="AK15" i="9"/>
  <c r="P40" i="7"/>
  <c r="U40" i="7"/>
  <c r="U28" i="7"/>
  <c r="P28" i="7"/>
  <c r="Q54" i="7"/>
  <c r="V54" i="7"/>
  <c r="BA20" i="9"/>
  <c r="AP20" i="9"/>
  <c r="Q31" i="7"/>
  <c r="V31" i="7"/>
  <c r="U46" i="7"/>
  <c r="P46" i="7"/>
  <c r="P29" i="7"/>
  <c r="U29" i="7"/>
  <c r="BD22" i="9" l="1"/>
  <c r="AS22" i="9"/>
  <c r="BP11" i="9"/>
  <c r="BP10" i="9"/>
  <c r="BP9" i="9"/>
  <c r="U7" i="8" l="1"/>
  <c r="AB6" i="7"/>
  <c r="AB8" i="7"/>
  <c r="AB7" i="7"/>
  <c r="U6" i="8"/>
  <c r="AB17" i="8" s="1"/>
  <c r="AB18" i="8" s="1"/>
  <c r="U5" i="8"/>
  <c r="AE17" i="8" s="1"/>
  <c r="AE18" i="8" s="1"/>
  <c r="U4" i="8"/>
  <c r="AD17" i="8" s="1"/>
  <c r="AD18" i="8" s="1"/>
  <c r="B18" i="9"/>
  <c r="BN9" i="9"/>
  <c r="BO11" i="9"/>
  <c r="BQ11" i="9"/>
  <c r="B19" i="9"/>
  <c r="B20" i="9"/>
  <c r="B21" i="9"/>
  <c r="B22" i="9"/>
  <c r="B23" i="9"/>
  <c r="B24" i="9"/>
  <c r="B25" i="9"/>
  <c r="B26"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6" i="9"/>
  <c r="B17" i="9"/>
  <c r="B15" i="9"/>
  <c r="B108" i="7"/>
  <c r="B109" i="7"/>
  <c r="B110" i="7"/>
  <c r="B111" i="7"/>
  <c r="B112" i="7"/>
  <c r="B113" i="7"/>
  <c r="B114" i="7"/>
  <c r="B96" i="7"/>
  <c r="B97" i="7"/>
  <c r="B98" i="7"/>
  <c r="B99" i="7"/>
  <c r="B100" i="7"/>
  <c r="B101" i="7"/>
  <c r="B102" i="7"/>
  <c r="B103" i="7"/>
  <c r="B104" i="7"/>
  <c r="B105" i="7"/>
  <c r="B106" i="7"/>
  <c r="B107"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27" i="7"/>
  <c r="B28" i="7"/>
  <c r="B29" i="7"/>
  <c r="B30" i="7"/>
  <c r="B31" i="7"/>
  <c r="B32" i="7"/>
  <c r="B33" i="7"/>
  <c r="B34" i="7"/>
  <c r="B35" i="7"/>
  <c r="B36" i="7"/>
  <c r="B37" i="7"/>
  <c r="B38" i="7"/>
  <c r="B16" i="7"/>
  <c r="B17" i="7"/>
  <c r="B18" i="7"/>
  <c r="B19" i="7"/>
  <c r="B20" i="7"/>
  <c r="B21" i="7"/>
  <c r="B22" i="7"/>
  <c r="B23" i="7"/>
  <c r="B24" i="7"/>
  <c r="B25" i="7"/>
  <c r="B26" i="7"/>
  <c r="B15" i="7"/>
  <c r="Z17" i="8"/>
  <c r="Z18" i="8" s="1"/>
  <c r="AA17" i="8"/>
  <c r="AA18" i="8" s="1"/>
  <c r="W17" i="8"/>
  <c r="W18" i="8" s="1"/>
  <c r="U8" i="8" l="1"/>
  <c r="D9" i="8"/>
  <c r="U10" i="8" s="1"/>
  <c r="D8" i="8"/>
  <c r="U9" i="8" s="1"/>
  <c r="D10" i="8"/>
  <c r="U11" i="8" s="1"/>
  <c r="L19" i="7"/>
  <c r="L26" i="7"/>
  <c r="L16" i="7"/>
  <c r="L24" i="7"/>
  <c r="L18" i="7"/>
  <c r="L20" i="7"/>
  <c r="L22" i="7"/>
  <c r="L17" i="7"/>
  <c r="L23" i="7"/>
  <c r="L15" i="7"/>
  <c r="L21" i="7"/>
  <c r="L25" i="7"/>
  <c r="M18" i="7"/>
  <c r="W18" i="7" s="1"/>
  <c r="M22" i="7"/>
  <c r="W22" i="7" s="1"/>
  <c r="M15" i="7"/>
  <c r="W15" i="7" s="1"/>
  <c r="M20" i="7"/>
  <c r="W20" i="7" s="1"/>
  <c r="M17" i="7"/>
  <c r="W17" i="7" s="1"/>
  <c r="M16" i="7"/>
  <c r="W16" i="7" s="1"/>
  <c r="M21" i="7"/>
  <c r="W21" i="7" s="1"/>
  <c r="M26" i="7"/>
  <c r="W26" i="7" s="1"/>
  <c r="M23" i="7"/>
  <c r="W23" i="7" s="1"/>
  <c r="M24" i="7"/>
  <c r="W24" i="7" s="1"/>
  <c r="M25" i="7"/>
  <c r="W25" i="7" s="1"/>
  <c r="M19" i="7"/>
  <c r="W19" i="7" s="1"/>
  <c r="K17" i="7"/>
  <c r="K18" i="7"/>
  <c r="K26" i="7"/>
  <c r="K20" i="7"/>
  <c r="K16" i="7"/>
  <c r="K15" i="7"/>
  <c r="K19" i="7"/>
  <c r="K22" i="7"/>
  <c r="K24" i="7"/>
  <c r="K23" i="7"/>
  <c r="K21" i="7"/>
  <c r="K25" i="7"/>
  <c r="V17" i="8"/>
  <c r="V18" i="8" s="1"/>
  <c r="BN11" i="9"/>
  <c r="D7" i="8"/>
  <c r="AF17" i="8"/>
  <c r="AF18" i="8" s="1"/>
  <c r="X17" i="8"/>
  <c r="X18" i="8" s="1"/>
  <c r="BO9" i="9"/>
  <c r="BO10" i="9"/>
  <c r="BM10" i="9"/>
  <c r="BM9" i="9"/>
  <c r="BM11" i="9"/>
  <c r="BN10" i="9"/>
  <c r="BQ9" i="9"/>
  <c r="BQ10" i="9"/>
  <c r="P18" i="7" l="1"/>
  <c r="U18" i="7"/>
  <c r="P17" i="7"/>
  <c r="U17" i="7"/>
  <c r="V17" i="7"/>
  <c r="Q17" i="7"/>
  <c r="Q19" i="7"/>
  <c r="V19" i="7"/>
  <c r="P19" i="7"/>
  <c r="U19" i="7"/>
  <c r="V22" i="7"/>
  <c r="Q22" i="7"/>
  <c r="U23" i="7"/>
  <c r="P23" i="7"/>
  <c r="U24" i="7"/>
  <c r="P24" i="7"/>
  <c r="P15" i="7"/>
  <c r="U15" i="7"/>
  <c r="V20" i="7"/>
  <c r="Q20" i="7"/>
  <c r="V26" i="7"/>
  <c r="Q26" i="7"/>
  <c r="U22" i="7"/>
  <c r="P22" i="7"/>
  <c r="V18" i="7"/>
  <c r="Q18" i="7"/>
  <c r="Q15" i="7"/>
  <c r="V15" i="7"/>
  <c r="Q23" i="7"/>
  <c r="V23" i="7"/>
  <c r="P25" i="7"/>
  <c r="U25" i="7"/>
  <c r="U20" i="7"/>
  <c r="P20" i="7"/>
  <c r="V25" i="7"/>
  <c r="Q25" i="7"/>
  <c r="V24" i="7"/>
  <c r="Q24" i="7"/>
  <c r="P16" i="7"/>
  <c r="U16" i="7"/>
  <c r="P21" i="7"/>
  <c r="U21" i="7"/>
  <c r="U26" i="7"/>
  <c r="P26" i="7"/>
  <c r="Q21" i="7"/>
  <c r="V21" i="7"/>
  <c r="V16" i="7"/>
  <c r="Q16" i="7"/>
  <c r="AF35" i="8"/>
  <c r="AF52" i="8" s="1"/>
  <c r="AF27" i="8"/>
  <c r="AF44" i="8" s="1"/>
  <c r="AF34" i="8"/>
  <c r="AF51" i="8" s="1"/>
  <c r="AF26" i="8"/>
  <c r="AF43" i="8" s="1"/>
  <c r="AF33" i="8"/>
  <c r="AF50" i="8" s="1"/>
  <c r="AF25" i="8"/>
  <c r="AF42" i="8" s="1"/>
  <c r="AF32" i="8"/>
  <c r="AF49" i="8" s="1"/>
  <c r="AF24" i="8"/>
  <c r="AF41" i="8" s="1"/>
  <c r="AF31" i="8"/>
  <c r="AF48" i="8" s="1"/>
  <c r="AF23" i="8"/>
  <c r="AF40" i="8" s="1"/>
  <c r="AF30" i="8"/>
  <c r="AF47" i="8" s="1"/>
  <c r="AF37" i="8"/>
  <c r="AF54" i="8" s="1"/>
  <c r="AF29" i="8"/>
  <c r="AF46" i="8" s="1"/>
  <c r="AF36" i="8"/>
  <c r="AF53" i="8" s="1"/>
  <c r="AF28" i="8"/>
  <c r="AF45" i="8" s="1"/>
  <c r="AD26" i="8"/>
  <c r="AD43" i="8" s="1"/>
  <c r="AE27" i="8"/>
  <c r="AE44" i="8" s="1"/>
  <c r="AD30" i="8"/>
  <c r="AD47" i="8" s="1"/>
  <c r="AE31" i="8"/>
  <c r="AE48" i="8" s="1"/>
  <c r="AD34" i="8"/>
  <c r="AD51" i="8" s="1"/>
  <c r="AE35" i="8"/>
  <c r="AE52" i="8" s="1"/>
  <c r="AD25" i="8"/>
  <c r="AD42" i="8" s="1"/>
  <c r="AE26" i="8"/>
  <c r="AE43" i="8" s="1"/>
  <c r="AD29" i="8"/>
  <c r="AD46" i="8" s="1"/>
  <c r="AE30" i="8"/>
  <c r="AE47" i="8" s="1"/>
  <c r="AD33" i="8"/>
  <c r="AD50" i="8" s="1"/>
  <c r="AE34" i="8"/>
  <c r="AE51" i="8" s="1"/>
  <c r="AD37" i="8"/>
  <c r="AD54" i="8" s="1"/>
  <c r="AE23" i="8"/>
  <c r="AE40" i="8" s="1"/>
  <c r="AD24" i="8"/>
  <c r="AD41" i="8" s="1"/>
  <c r="AE29" i="8"/>
  <c r="AE46" i="8" s="1"/>
  <c r="AD32" i="8"/>
  <c r="AD49" i="8" s="1"/>
  <c r="AE37" i="8"/>
  <c r="AE54" i="8" s="1"/>
  <c r="AE24" i="8"/>
  <c r="AE41" i="8" s="1"/>
  <c r="AD27" i="8"/>
  <c r="AD44" i="8" s="1"/>
  <c r="AE32" i="8"/>
  <c r="AE49" i="8" s="1"/>
  <c r="AD35" i="8"/>
  <c r="AD52" i="8" s="1"/>
  <c r="AD28" i="8"/>
  <c r="AD45" i="8" s="1"/>
  <c r="AE33" i="8"/>
  <c r="AE50" i="8" s="1"/>
  <c r="AD23" i="8"/>
  <c r="AD40" i="8" s="1"/>
  <c r="AE28" i="8"/>
  <c r="AE45" i="8" s="1"/>
  <c r="AE25" i="8"/>
  <c r="AE42" i="8" s="1"/>
  <c r="AD36" i="8"/>
  <c r="AD53" i="8" s="1"/>
  <c r="AE36" i="8"/>
  <c r="AE53" i="8" s="1"/>
  <c r="V25" i="8"/>
  <c r="V42" i="8" s="1"/>
  <c r="V27" i="8"/>
  <c r="V44" i="8" s="1"/>
  <c r="V29" i="8"/>
  <c r="V46" i="8" s="1"/>
  <c r="V31" i="8"/>
  <c r="V48" i="8" s="1"/>
  <c r="V33" i="8"/>
  <c r="V50" i="8" s="1"/>
  <c r="W36" i="8"/>
  <c r="W53" i="8" s="1"/>
  <c r="X23" i="8"/>
  <c r="X40" i="8" s="1"/>
  <c r="AD31" i="8"/>
  <c r="AD48" i="8" s="1"/>
  <c r="V24" i="8"/>
  <c r="V41" i="8" s="1"/>
  <c r="W24" i="8"/>
  <c r="W41" i="8" s="1"/>
  <c r="X24" i="8"/>
  <c r="X41" i="8" s="1"/>
  <c r="W25" i="8"/>
  <c r="W42" i="8" s="1"/>
  <c r="V26" i="8"/>
  <c r="V43" i="8" s="1"/>
  <c r="X26" i="8"/>
  <c r="X43" i="8" s="1"/>
  <c r="W27" i="8"/>
  <c r="W44" i="8" s="1"/>
  <c r="V28" i="8"/>
  <c r="V45" i="8" s="1"/>
  <c r="X28" i="8"/>
  <c r="X45" i="8" s="1"/>
  <c r="W29" i="8"/>
  <c r="W46" i="8" s="1"/>
  <c r="V30" i="8"/>
  <c r="V47" i="8" s="1"/>
  <c r="X30" i="8"/>
  <c r="X47" i="8" s="1"/>
  <c r="W31" i="8"/>
  <c r="W48" i="8" s="1"/>
  <c r="V32" i="8"/>
  <c r="V49" i="8" s="1"/>
  <c r="X32" i="8"/>
  <c r="X49" i="8" s="1"/>
  <c r="W33" i="8"/>
  <c r="W50" i="8" s="1"/>
  <c r="V34" i="8"/>
  <c r="V51" i="8" s="1"/>
  <c r="X34" i="8"/>
  <c r="X51" i="8" s="1"/>
  <c r="W35" i="8"/>
  <c r="W52" i="8" s="1"/>
  <c r="V36" i="8"/>
  <c r="V53" i="8" s="1"/>
  <c r="X36" i="8"/>
  <c r="X53" i="8" s="1"/>
  <c r="W37" i="8"/>
  <c r="W54" i="8" s="1"/>
  <c r="W23" i="8"/>
  <c r="W40" i="8" s="1"/>
  <c r="V23" i="8"/>
  <c r="V40" i="8" s="1"/>
  <c r="W26" i="8"/>
  <c r="W43" i="8" s="1"/>
  <c r="W28" i="8"/>
  <c r="W45" i="8" s="1"/>
  <c r="W30" i="8"/>
  <c r="W47" i="8" s="1"/>
  <c r="W32" i="8"/>
  <c r="W49" i="8" s="1"/>
  <c r="W34" i="8"/>
  <c r="W51" i="8" s="1"/>
  <c r="X35" i="8"/>
  <c r="X52" i="8" s="1"/>
  <c r="X37" i="8"/>
  <c r="X54" i="8" s="1"/>
  <c r="X25" i="8"/>
  <c r="X42" i="8" s="1"/>
  <c r="X27" i="8"/>
  <c r="X44" i="8" s="1"/>
  <c r="X29" i="8"/>
  <c r="X46" i="8" s="1"/>
  <c r="X31" i="8"/>
  <c r="X48" i="8" s="1"/>
  <c r="X33" i="8"/>
  <c r="X50" i="8" s="1"/>
  <c r="V35" i="8"/>
  <c r="V52" i="8" s="1"/>
  <c r="V37" i="8"/>
  <c r="V54" i="8" s="1"/>
  <c r="AA24" i="8"/>
  <c r="AA41" i="8" s="1"/>
  <c r="AB25" i="8"/>
  <c r="AB42" i="8" s="1"/>
  <c r="Z27" i="8"/>
  <c r="Z44" i="8" s="1"/>
  <c r="AA28" i="8"/>
  <c r="AA45" i="8" s="1"/>
  <c r="AB29" i="8"/>
  <c r="AB46" i="8" s="1"/>
  <c r="Z31" i="8"/>
  <c r="Z48" i="8" s="1"/>
  <c r="AA32" i="8"/>
  <c r="AA49" i="8" s="1"/>
  <c r="AB33" i="8"/>
  <c r="AB50" i="8" s="1"/>
  <c r="Z35" i="8"/>
  <c r="Z52" i="8" s="1"/>
  <c r="AA36" i="8"/>
  <c r="AA53" i="8" s="1"/>
  <c r="AB37" i="8"/>
  <c r="AB54" i="8" s="1"/>
  <c r="AB24" i="8"/>
  <c r="AB41" i="8" s="1"/>
  <c r="Z26" i="8"/>
  <c r="Z43" i="8" s="1"/>
  <c r="AA27" i="8"/>
  <c r="AA44" i="8" s="1"/>
  <c r="AB28" i="8"/>
  <c r="AB45" i="8" s="1"/>
  <c r="Z30" i="8"/>
  <c r="Z47" i="8" s="1"/>
  <c r="AA31" i="8"/>
  <c r="AA48" i="8" s="1"/>
  <c r="AB32" i="8"/>
  <c r="AB49" i="8" s="1"/>
  <c r="Z34" i="8"/>
  <c r="Z51" i="8" s="1"/>
  <c r="AA35" i="8"/>
  <c r="AA52" i="8" s="1"/>
  <c r="AB36" i="8"/>
  <c r="AB53" i="8" s="1"/>
  <c r="AB23" i="8"/>
  <c r="AB40" i="8" s="1"/>
  <c r="Z25" i="8"/>
  <c r="Z42" i="8" s="1"/>
  <c r="AB27" i="8"/>
  <c r="AB44" i="8" s="1"/>
  <c r="AA30" i="8"/>
  <c r="AA47" i="8" s="1"/>
  <c r="Z33" i="8"/>
  <c r="Z50" i="8" s="1"/>
  <c r="AB35" i="8"/>
  <c r="AB52" i="8" s="1"/>
  <c r="AA23" i="8"/>
  <c r="AA40" i="8" s="1"/>
  <c r="AA25" i="8"/>
  <c r="AA42" i="8" s="1"/>
  <c r="Z28" i="8"/>
  <c r="Z45" i="8" s="1"/>
  <c r="AB30" i="8"/>
  <c r="AB47" i="8" s="1"/>
  <c r="AA33" i="8"/>
  <c r="AA50" i="8" s="1"/>
  <c r="Z36" i="8"/>
  <c r="Z53" i="8" s="1"/>
  <c r="Z23" i="8"/>
  <c r="Z40" i="8" s="1"/>
  <c r="Z29" i="8"/>
  <c r="Z46" i="8" s="1"/>
  <c r="AA34" i="8"/>
  <c r="AA51" i="8" s="1"/>
  <c r="Z24" i="8"/>
  <c r="Z41" i="8" s="1"/>
  <c r="AA29" i="8"/>
  <c r="AA46" i="8" s="1"/>
  <c r="AB34" i="8"/>
  <c r="AB51" i="8" s="1"/>
  <c r="AA26" i="8"/>
  <c r="AA43" i="8" s="1"/>
  <c r="AB31" i="8"/>
  <c r="AB48" i="8" s="1"/>
  <c r="Z37" i="8"/>
  <c r="Z54" i="8" s="1"/>
  <c r="AB26" i="8"/>
  <c r="AB43" i="8" s="1"/>
  <c r="Z32" i="8"/>
  <c r="Z49" i="8" s="1"/>
  <c r="AA37" i="8"/>
  <c r="AA54"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Gilles Flamant</author>
  </authors>
  <commentList>
    <comment ref="K13" authorId="0" shapeId="0" xr:uid="{00000000-0006-0000-0600-000001000000}">
      <text>
        <r>
          <rPr>
            <b/>
            <sz val="8"/>
            <color indexed="81"/>
            <rFont val="Tahoma"/>
            <family val="2"/>
          </rPr>
          <t>Solar factor (g-value) of the combination "glazing + solar protection device"</t>
        </r>
        <r>
          <rPr>
            <sz val="8"/>
            <color indexed="81"/>
            <rFont val="Tahoma"/>
            <family val="2"/>
          </rPr>
          <t xml:space="preserve">
</t>
        </r>
      </text>
    </comment>
    <comment ref="N13" authorId="0" shapeId="0" xr:uid="{00000000-0006-0000-0600-000002000000}">
      <text>
        <r>
          <rPr>
            <b/>
            <sz val="8"/>
            <color indexed="81"/>
            <rFont val="Tahoma"/>
            <family val="2"/>
          </rPr>
          <t>Direct solar transmittance of the combination "glazing + solar protection device"</t>
        </r>
        <r>
          <rPr>
            <sz val="8"/>
            <color indexed="81"/>
            <rFont val="Tahoma"/>
            <family val="2"/>
          </rPr>
          <t xml:space="preserve">
</t>
        </r>
      </text>
    </comment>
    <comment ref="P13" authorId="0" shapeId="0" xr:uid="{00000000-0006-0000-0600-000003000000}">
      <text>
        <r>
          <rPr>
            <b/>
            <sz val="8"/>
            <color indexed="81"/>
            <rFont val="Tahoma"/>
            <family val="2"/>
          </rPr>
          <t>Secondary internal heat transfer factor of the combination "glazing + solar protection device"</t>
        </r>
      </text>
    </comment>
    <comment ref="R13" authorId="0" shapeId="0" xr:uid="{00000000-0006-0000-0600-000004000000}">
      <text>
        <r>
          <rPr>
            <b/>
            <sz val="8"/>
            <color indexed="81"/>
            <rFont val="Tahoma"/>
            <family val="2"/>
          </rPr>
          <t>Light transmittance of the combination "glazing + solar protection device"</t>
        </r>
        <r>
          <rPr>
            <sz val="8"/>
            <color indexed="81"/>
            <rFont val="Tahoma"/>
            <family val="2"/>
          </rPr>
          <t xml:space="preserve">
</t>
        </r>
      </text>
    </comment>
    <comment ref="U13" authorId="0" shapeId="0" xr:uid="{00000000-0006-0000-0600-000005000000}">
      <text>
        <r>
          <rPr>
            <b/>
            <sz val="10"/>
            <color indexed="81"/>
            <rFont val="Tahoma"/>
            <family val="2"/>
          </rPr>
          <t>Shading factor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Gilles Flamant</author>
  </authors>
  <commentList>
    <comment ref="J12" authorId="0" shapeId="0" xr:uid="{00000000-0006-0000-0800-000001000000}">
      <text>
        <r>
          <rPr>
            <b/>
            <sz val="8"/>
            <color indexed="81"/>
            <rFont val="Tahoma"/>
            <family val="2"/>
          </rPr>
          <t>Solar factor (g-value) of the combination 'glazing + solar protection device'</t>
        </r>
      </text>
    </comment>
    <comment ref="Z12" authorId="0" shapeId="0" xr:uid="{00000000-0006-0000-0800-000002000000}">
      <text>
        <r>
          <rPr>
            <b/>
            <sz val="8"/>
            <color indexed="81"/>
            <rFont val="Tahoma"/>
            <family val="2"/>
          </rPr>
          <t>Direct solar transmittance of the combination 'glazing + solar protection device'</t>
        </r>
        <r>
          <rPr>
            <sz val="8"/>
            <color indexed="81"/>
            <rFont val="Tahoma"/>
            <family val="2"/>
          </rPr>
          <t xml:space="preserve">
</t>
        </r>
      </text>
    </comment>
    <comment ref="AK12" authorId="0" shapeId="0" xr:uid="{00000000-0006-0000-0800-000003000000}">
      <text>
        <r>
          <rPr>
            <b/>
            <sz val="8"/>
            <color indexed="81"/>
            <rFont val="Tahoma"/>
            <family val="2"/>
          </rPr>
          <t>Secondary internal heat transfer factor of the combination 'glazing + solar protection device'</t>
        </r>
        <r>
          <rPr>
            <sz val="8"/>
            <color indexed="81"/>
            <rFont val="Tahoma"/>
            <family val="2"/>
          </rPr>
          <t xml:space="preserve">
</t>
        </r>
      </text>
    </comment>
    <comment ref="AV12" authorId="0" shapeId="0" xr:uid="{00000000-0006-0000-0800-000004000000}">
      <text>
        <r>
          <rPr>
            <b/>
            <sz val="8"/>
            <color indexed="81"/>
            <rFont val="Tahoma"/>
            <family val="2"/>
          </rPr>
          <t xml:space="preserve">Shading factor </t>
        </r>
      </text>
    </comment>
  </commentList>
</comments>
</file>

<file path=xl/sharedStrings.xml><?xml version="1.0" encoding="utf-8"?>
<sst xmlns="http://schemas.openxmlformats.org/spreadsheetml/2006/main" count="386" uniqueCount="248">
  <si>
    <t>g</t>
  </si>
  <si>
    <t xml:space="preserve"> </t>
  </si>
  <si>
    <t>U1</t>
  </si>
  <si>
    <t>U2</t>
  </si>
  <si>
    <t>U3</t>
  </si>
  <si>
    <t>U</t>
  </si>
  <si>
    <t>Glazing</t>
  </si>
  <si>
    <t>Blind</t>
  </si>
  <si>
    <t>n°</t>
  </si>
  <si>
    <t>g glazing</t>
  </si>
  <si>
    <t>Name</t>
  </si>
  <si>
    <t>U glazing</t>
  </si>
  <si>
    <t>W/m²K</t>
  </si>
  <si>
    <t>Solar protection devices combined with glazing - Calculation of solar and light transmittance - Part 1 : Simplified method</t>
  </si>
  <si>
    <t>Toont</t>
  </si>
  <si>
    <t>Pastel</t>
  </si>
  <si>
    <t>Definitions</t>
  </si>
  <si>
    <t>Opaque - Pastel</t>
  </si>
  <si>
    <t>Product</t>
  </si>
  <si>
    <t>Between</t>
  </si>
  <si>
    <t>Solar protection devices combined with glazing -</t>
  </si>
  <si>
    <t>Calculation of solar and light transmittance -</t>
  </si>
  <si>
    <t>Part 1: Simplified method</t>
  </si>
  <si>
    <t>Thermal transmittance of the glazing [W/m²K]</t>
  </si>
  <si>
    <t>Total solar energy transmittance [-]</t>
  </si>
  <si>
    <t>Characteristic data</t>
  </si>
  <si>
    <t>Name of the combination glazing + blind</t>
  </si>
  <si>
    <t>External</t>
  </si>
  <si>
    <t>Internal</t>
  </si>
  <si>
    <t>White</t>
  </si>
  <si>
    <t>Dark</t>
  </si>
  <si>
    <t>Black</t>
  </si>
  <si>
    <t>Medium translucent</t>
  </si>
  <si>
    <t>Opaque - White</t>
  </si>
  <si>
    <t>Opaque - Dark</t>
  </si>
  <si>
    <t>Opaque - Black</t>
  </si>
  <si>
    <t>Medium translucent - White</t>
  </si>
  <si>
    <t>Medium translucent - Pastel</t>
  </si>
  <si>
    <t>Medium translucent - Dark</t>
  </si>
  <si>
    <t>Medium translucent - Black</t>
  </si>
  <si>
    <t>High translucent - White</t>
  </si>
  <si>
    <t>High translucent - Pastel</t>
  </si>
  <si>
    <t>High translucent - Dark</t>
  </si>
  <si>
    <t>High translucent - Black</t>
  </si>
  <si>
    <t>Where:</t>
  </si>
  <si>
    <t>Name:</t>
  </si>
  <si>
    <t>Show</t>
  </si>
  <si>
    <t>Results-1</t>
  </si>
  <si>
    <t>Results-2</t>
  </si>
  <si>
    <t>Solar prot device</t>
  </si>
  <si>
    <t>Solar prot device - data</t>
  </si>
  <si>
    <t>Light transmittance of the glazing [-]</t>
  </si>
  <si>
    <t>Direct solar transmittance of the glazing [-]</t>
  </si>
  <si>
    <t>Solar protection device</t>
  </si>
  <si>
    <t>Solar protection devices are characterised by the following factors :</t>
  </si>
  <si>
    <t>(Direct) Solar transmittance of the solar protection device [-]</t>
  </si>
  <si>
    <t>Solar reflectance of the side of the solar protection device facing the incident radiation [-]</t>
  </si>
  <si>
    <t>Light reflectance of the side of the solar protection device facing the incident radiation [-]</t>
  </si>
  <si>
    <t>Light transmittance of the solar protection device [-]</t>
  </si>
  <si>
    <t>Typical data for solar protection devices</t>
  </si>
  <si>
    <t>Data for solar protection device</t>
  </si>
  <si>
    <t>Name of the solar protection device</t>
  </si>
  <si>
    <t>Please enter the characteristic data of the glazing with which you want to combine the solar protection device :</t>
  </si>
  <si>
    <t>(See sheet "Solar prot device - data")</t>
  </si>
  <si>
    <t>Light reflectance of the glazing (side facing the incident radiation) [-]</t>
  </si>
  <si>
    <t>Choose the solar protection device that you want to analyse :</t>
  </si>
  <si>
    <t>Glazing A</t>
  </si>
  <si>
    <t>Glazing B</t>
  </si>
  <si>
    <t>Glazing C</t>
  </si>
  <si>
    <t>Glazing D</t>
  </si>
  <si>
    <t>G1</t>
  </si>
  <si>
    <t>G3</t>
  </si>
  <si>
    <t>G ext</t>
  </si>
  <si>
    <t>G int</t>
  </si>
  <si>
    <t>G between</t>
  </si>
  <si>
    <t>Results-3</t>
  </si>
  <si>
    <t>The next table gives typical values of transmittance and reflectance of solar protection device materials. These are indicative values given for information.</t>
  </si>
  <si>
    <t>Please enter the characteristic data of your solar protection devices in the following table :</t>
  </si>
  <si>
    <t>G</t>
  </si>
  <si>
    <t>High translucent</t>
  </si>
  <si>
    <t>Solar absorptance of the side of the solar protection device facing the incident radiation [-]</t>
  </si>
  <si>
    <t>Light reflectance of the glazing (opposite side from incident radiation) [-]</t>
  </si>
  <si>
    <t>Solar reflectance of the side of the solar protection device opposite from the incident radiation [-]</t>
  </si>
  <si>
    <t>Light reflectance of the side of the solar protection device opposite from the incident radiation [-]</t>
  </si>
  <si>
    <t>Solar reflectance of the glazing (side facing the incident radiation) [-]</t>
  </si>
  <si>
    <t>Solar reflectance of the glazing (opposite side from incident radiation) [-]</t>
  </si>
  <si>
    <t>Version 5</t>
  </si>
  <si>
    <t>Update</t>
  </si>
  <si>
    <t>Date</t>
  </si>
  <si>
    <t>Main updates</t>
  </si>
  <si>
    <t>correction cel E18 of the sheet 'Results-2'</t>
  </si>
  <si>
    <t>Direct solar transmittance [-]</t>
  </si>
  <si>
    <t>Light transmittance [-]</t>
  </si>
  <si>
    <t>Data for typical glazing</t>
  </si>
  <si>
    <t>Version 6</t>
  </si>
  <si>
    <t>Adaptations of the formulae in order to be conform with the new version of the standard EN13363-1 (2007)</t>
  </si>
  <si>
    <t>The real data (U-value, g-value, light and solar transmittance and reflectance) for the glazing with which you want to combine the solar protection devices have to be introduced in the worsheet "Results-1".</t>
  </si>
  <si>
    <t>G2 ext</t>
  </si>
  <si>
    <t>G2 int</t>
  </si>
  <si>
    <t>Version #</t>
  </si>
  <si>
    <t>Version 7</t>
  </si>
  <si>
    <t>Shading factor [-]</t>
  </si>
  <si>
    <t>The calculation of the 'shading factor' Fc has been added</t>
  </si>
  <si>
    <t>Ontwikkeld door /  Développé par</t>
  </si>
  <si>
    <t>* Required for the calculation of the g-value</t>
  </si>
  <si>
    <t>Version 7.1</t>
  </si>
  <si>
    <t>Sends statistical data to BBRI</t>
  </si>
  <si>
    <t>Google Analytics ID</t>
  </si>
  <si>
    <t>Sum of openings</t>
  </si>
  <si>
    <t>Cookies accepted</t>
  </si>
  <si>
    <t>GDPR compliant popup</t>
  </si>
  <si>
    <t>Version 7.2</t>
  </si>
  <si>
    <t>Version 8.1</t>
  </si>
  <si>
    <t>· Some definitions are given in the sheet "Definitions".</t>
  </si>
  <si>
    <t>· Data for solar protection devices have to be entered in the sheet "Solar prot device - Data".</t>
  </si>
  <si>
    <t>· The worksheet "Results-1" gives the calculation of the total solar energy transmittance, the direct solar transmittance, the secondary internal heat transfer factor and the light transmittance of the specified solar protection devices combined with one specified glazing.</t>
  </si>
  <si>
    <t>· The worksheet "Results-2" allows to see the effect of the g- and U-values of the glazing on the total solar energy transmittance of the combination solar protection device - glazing.</t>
  </si>
  <si>
    <t xml:space="preserve">· The worksheet "Update" gives an explanation of the update of this version of the Excel tool compared to the previous one. </t>
  </si>
  <si>
    <t>EUROPEAN STANDARD EN ISO 52022-1:2017</t>
  </si>
  <si>
    <t>The standard EN ISO 52022-1 gives a simplified method based on the usually known data of the glazing, the U- and g-value, and the solar transmittance and reflectance of the solar protection device to estimate the total solar energy transmittance of a solar protection device combined with a glazing.</t>
  </si>
  <si>
    <t>EN 52022-1:2007</t>
  </si>
  <si>
    <t>· Typical data for solar protection devices are indicated in the sheet "Solar prot device".</t>
  </si>
  <si>
    <t xml:space="preserve">
The results of this simplified method are approximate and generally tend to lie on the safe side for cooling load estimations.</t>
  </si>
  <si>
    <t xml:space="preserve">
The text of the standard EN ISO 52022-1 must be consulted to know the exact application of this method. When the simplified method is not applicable, the detailled method described in EN ISO 52022-3 must be applied. </t>
  </si>
  <si>
    <t xml:space="preserve">
This Excel sheet allows to carry out the calculations given in this standard in order to be able to estimate the total solar energy transmittance (g-value), the direct solar transmittance, the secondary internal heat transfer factor and the light transmittance of a solar protection device combined with glazing.</t>
  </si>
  <si>
    <t xml:space="preserve">
It contains the following sheets:</t>
  </si>
  <si>
    <r>
      <t xml:space="preserve">The </t>
    </r>
    <r>
      <rPr>
        <b/>
        <u/>
        <sz val="9"/>
        <rFont val="Calibri"/>
        <family val="2"/>
        <scheme val="minor"/>
      </rPr>
      <t>direct solar transmittance</t>
    </r>
    <r>
      <rPr>
        <sz val="9"/>
        <rFont val="Calibri"/>
        <family val="2"/>
        <scheme val="minor"/>
      </rPr>
      <t xml:space="preserve"> is the fraction of the incident solar radiation that is directly transmitted by the component (component can be : glazing, solar protection device, combination solar protection device-glazing, …)</t>
    </r>
  </si>
  <si>
    <r>
      <t xml:space="preserve">The </t>
    </r>
    <r>
      <rPr>
        <b/>
        <u/>
        <sz val="9"/>
        <rFont val="Calibri"/>
        <family val="2"/>
        <scheme val="minor"/>
      </rPr>
      <t>direct solar reflectance</t>
    </r>
    <r>
      <rPr>
        <sz val="9"/>
        <rFont val="Calibri"/>
        <family val="2"/>
        <scheme val="minor"/>
      </rPr>
      <t xml:space="preserve"> is the fraction of the incident solar radiation that is directly reflected by the component.</t>
    </r>
  </si>
  <si>
    <r>
      <t xml:space="preserve">The </t>
    </r>
    <r>
      <rPr>
        <b/>
        <u/>
        <sz val="9"/>
        <rFont val="Calibri"/>
        <family val="2"/>
        <scheme val="minor"/>
      </rPr>
      <t>total solar energy transmittance</t>
    </r>
    <r>
      <rPr>
        <sz val="9"/>
        <rFont val="Calibri"/>
        <family val="2"/>
        <scheme val="minor"/>
      </rPr>
      <t xml:space="preserve"> (solar factor) is the sum of the direct solar transmittance t</t>
    </r>
    <r>
      <rPr>
        <vertAlign val="subscript"/>
        <sz val="9"/>
        <rFont val="Calibri"/>
        <family val="2"/>
        <scheme val="minor"/>
      </rPr>
      <t>e</t>
    </r>
    <r>
      <rPr>
        <sz val="9"/>
        <rFont val="Calibri"/>
        <family val="2"/>
        <scheme val="minor"/>
      </rPr>
      <t xml:space="preserve"> and the indirect solar transmittance (fraction of the absorbed radiation that is reemitted to inside).This is the fraction of the total transmitted energy to the total incident solar radiation.</t>
    </r>
  </si>
  <si>
    <r>
      <t xml:space="preserve">The </t>
    </r>
    <r>
      <rPr>
        <b/>
        <u/>
        <sz val="9"/>
        <rFont val="Calibri"/>
        <family val="2"/>
        <scheme val="minor"/>
      </rPr>
      <t>thermal transmittance</t>
    </r>
    <r>
      <rPr>
        <sz val="9"/>
        <rFont val="Calibri"/>
        <family val="2"/>
        <scheme val="minor"/>
      </rPr>
      <t xml:space="preserve"> is the density of heat flow rate through a component in the steady state divided by the temperature difference between the surroundings on each side of the component (in W/m² K)</t>
    </r>
  </si>
  <si>
    <r>
      <t>F</t>
    </r>
    <r>
      <rPr>
        <vertAlign val="subscript"/>
        <sz val="9"/>
        <rFont val="Calibri"/>
        <family val="2"/>
        <scheme val="minor"/>
      </rPr>
      <t>c</t>
    </r>
    <r>
      <rPr>
        <sz val="9"/>
        <rFont val="Calibri"/>
        <family val="2"/>
        <scheme val="minor"/>
      </rPr>
      <t xml:space="preserve"> </t>
    </r>
  </si>
  <si>
    <r>
      <t xml:space="preserve">The </t>
    </r>
    <r>
      <rPr>
        <b/>
        <u/>
        <sz val="9"/>
        <rFont val="Calibri"/>
        <family val="2"/>
        <scheme val="minor"/>
      </rPr>
      <t>Shading factor</t>
    </r>
    <r>
      <rPr>
        <sz val="9"/>
        <rFont val="Calibri"/>
        <family val="2"/>
        <scheme val="minor"/>
      </rPr>
      <t xml:space="preserve"> is the ratio of the solar factor of the combined glazing and solar protection device g</t>
    </r>
    <r>
      <rPr>
        <vertAlign val="subscript"/>
        <sz val="9"/>
        <rFont val="Calibri"/>
        <family val="2"/>
        <scheme val="minor"/>
      </rPr>
      <t>tot</t>
    </r>
    <r>
      <rPr>
        <sz val="9"/>
        <rFont val="Calibri"/>
        <family val="2"/>
        <scheme val="minor"/>
      </rPr>
      <t xml:space="preserve"> to that of the glazing alone g </t>
    </r>
  </si>
  <si>
    <r>
      <t>The glazing is characterised by its thermal transmittance U</t>
    </r>
    <r>
      <rPr>
        <vertAlign val="subscript"/>
        <sz val="9"/>
        <rFont val="Calibri"/>
        <family val="2"/>
        <scheme val="minor"/>
      </rPr>
      <t>g</t>
    </r>
    <r>
      <rPr>
        <sz val="9"/>
        <rFont val="Calibri"/>
        <family val="2"/>
        <scheme val="minor"/>
      </rPr>
      <t xml:space="preserve">, its total solar energy transmittance g and its transmittance and reflectance values. </t>
    </r>
  </si>
  <si>
    <r>
      <t>U</t>
    </r>
    <r>
      <rPr>
        <vertAlign val="subscript"/>
        <sz val="9"/>
        <rFont val="Calibri"/>
        <family val="2"/>
        <scheme val="minor"/>
      </rPr>
      <t>g</t>
    </r>
    <r>
      <rPr>
        <sz val="9"/>
        <rFont val="Calibri"/>
        <family val="2"/>
        <scheme val="minor"/>
      </rPr>
      <t xml:space="preserve"> </t>
    </r>
  </si>
  <si>
    <r>
      <t>q</t>
    </r>
    <r>
      <rPr>
        <vertAlign val="subscript"/>
        <sz val="9"/>
        <rFont val="Calibri"/>
        <family val="2"/>
        <scheme val="minor"/>
      </rPr>
      <t>i</t>
    </r>
    <r>
      <rPr>
        <sz val="9"/>
        <rFont val="Calibri"/>
        <family val="2"/>
        <scheme val="minor"/>
      </rPr>
      <t xml:space="preserve"> </t>
    </r>
  </si>
  <si>
    <r>
      <t xml:space="preserve">g </t>
    </r>
    <r>
      <rPr>
        <vertAlign val="subscript"/>
        <sz val="9"/>
        <rFont val="Calibri"/>
        <family val="2"/>
        <scheme val="minor"/>
      </rPr>
      <t>tot</t>
    </r>
    <r>
      <rPr>
        <sz val="9"/>
        <rFont val="Calibri"/>
        <family val="2"/>
        <scheme val="minor"/>
      </rPr>
      <t xml:space="preserve"> </t>
    </r>
  </si>
  <si>
    <r>
      <t>q</t>
    </r>
    <r>
      <rPr>
        <vertAlign val="subscript"/>
        <sz val="9"/>
        <rFont val="Calibri"/>
        <family val="2"/>
        <scheme val="minor"/>
      </rPr>
      <t>i,tot</t>
    </r>
  </si>
  <si>
    <r>
      <t>F</t>
    </r>
    <r>
      <rPr>
        <vertAlign val="subscript"/>
        <sz val="10"/>
        <rFont val="Calibri"/>
        <family val="2"/>
        <scheme val="minor"/>
      </rPr>
      <t>c</t>
    </r>
    <r>
      <rPr>
        <sz val="10"/>
        <rFont val="Calibri"/>
        <family val="2"/>
        <scheme val="minor"/>
      </rPr>
      <t xml:space="preserve"> </t>
    </r>
  </si>
  <si>
    <r>
      <rPr>
        <sz val="9"/>
        <rFont val="Calibri"/>
        <family val="2"/>
      </rPr>
      <t>τ</t>
    </r>
    <r>
      <rPr>
        <vertAlign val="subscript"/>
        <sz val="9"/>
        <rFont val="Calibri"/>
        <family val="2"/>
        <scheme val="minor"/>
      </rPr>
      <t xml:space="preserve">e </t>
    </r>
  </si>
  <si>
    <r>
      <t>ρ</t>
    </r>
    <r>
      <rPr>
        <vertAlign val="subscript"/>
        <sz val="9"/>
        <rFont val="Calibri"/>
        <family val="2"/>
        <scheme val="minor"/>
      </rPr>
      <t>e</t>
    </r>
  </si>
  <si>
    <r>
      <t>τ</t>
    </r>
    <r>
      <rPr>
        <vertAlign val="subscript"/>
        <sz val="9"/>
        <rFont val="Calibri"/>
        <family val="2"/>
        <scheme val="minor"/>
      </rPr>
      <t>e</t>
    </r>
  </si>
  <si>
    <r>
      <t>ρ'</t>
    </r>
    <r>
      <rPr>
        <vertAlign val="subscript"/>
        <sz val="9"/>
        <rFont val="Calibri"/>
        <family val="2"/>
        <scheme val="minor"/>
      </rPr>
      <t>e</t>
    </r>
  </si>
  <si>
    <r>
      <t>τ</t>
    </r>
    <r>
      <rPr>
        <vertAlign val="subscript"/>
        <sz val="9"/>
        <rFont val="Calibri"/>
        <family val="2"/>
        <scheme val="minor"/>
      </rPr>
      <t xml:space="preserve">v </t>
    </r>
  </si>
  <si>
    <r>
      <t>ρ</t>
    </r>
    <r>
      <rPr>
        <vertAlign val="subscript"/>
        <sz val="9"/>
        <rFont val="Calibri"/>
        <family val="2"/>
        <scheme val="minor"/>
      </rPr>
      <t xml:space="preserve">v </t>
    </r>
  </si>
  <si>
    <r>
      <t>ρ'</t>
    </r>
    <r>
      <rPr>
        <vertAlign val="subscript"/>
        <sz val="9"/>
        <rFont val="Calibri"/>
        <family val="2"/>
        <scheme val="minor"/>
      </rPr>
      <t xml:space="preserve">v </t>
    </r>
  </si>
  <si>
    <r>
      <t>ρ</t>
    </r>
    <r>
      <rPr>
        <vertAlign val="subscript"/>
        <sz val="9"/>
        <rFont val="Calibri"/>
        <family val="2"/>
        <scheme val="minor"/>
      </rPr>
      <t xml:space="preserve">e,B </t>
    </r>
  </si>
  <si>
    <r>
      <t>ρ'</t>
    </r>
    <r>
      <rPr>
        <vertAlign val="subscript"/>
        <sz val="9"/>
        <rFont val="Calibri"/>
        <family val="2"/>
        <scheme val="minor"/>
      </rPr>
      <t xml:space="preserve">e,B </t>
    </r>
  </si>
  <si>
    <r>
      <rPr>
        <sz val="9"/>
        <rFont val="Calibri"/>
        <family val="2"/>
      </rPr>
      <t>α</t>
    </r>
    <r>
      <rPr>
        <vertAlign val="subscript"/>
        <sz val="9"/>
        <rFont val="Calibri"/>
        <family val="2"/>
        <scheme val="minor"/>
      </rPr>
      <t>e,B</t>
    </r>
  </si>
  <si>
    <r>
      <t>ρ</t>
    </r>
    <r>
      <rPr>
        <vertAlign val="subscript"/>
        <sz val="9"/>
        <rFont val="Calibri"/>
        <family val="2"/>
        <scheme val="minor"/>
      </rPr>
      <t xml:space="preserve">v,B </t>
    </r>
  </si>
  <si>
    <r>
      <t>ρ'</t>
    </r>
    <r>
      <rPr>
        <vertAlign val="subscript"/>
        <sz val="9"/>
        <rFont val="Calibri"/>
        <family val="2"/>
        <scheme val="minor"/>
      </rPr>
      <t xml:space="preserve">v,B </t>
    </r>
  </si>
  <si>
    <r>
      <t>τ</t>
    </r>
    <r>
      <rPr>
        <vertAlign val="subscript"/>
        <sz val="9"/>
        <rFont val="Calibri"/>
        <family val="2"/>
        <scheme val="minor"/>
      </rPr>
      <t xml:space="preserve">v,B </t>
    </r>
  </si>
  <si>
    <r>
      <t>τ</t>
    </r>
    <r>
      <rPr>
        <vertAlign val="subscript"/>
        <sz val="9"/>
        <rFont val="Calibri"/>
        <family val="2"/>
        <scheme val="minor"/>
      </rPr>
      <t xml:space="preserve">e,tot </t>
    </r>
  </si>
  <si>
    <r>
      <t>τ</t>
    </r>
    <r>
      <rPr>
        <vertAlign val="subscript"/>
        <sz val="9"/>
        <rFont val="Calibri"/>
        <family val="2"/>
        <scheme val="minor"/>
      </rPr>
      <t xml:space="preserve">v,tot </t>
    </r>
  </si>
  <si>
    <r>
      <t>τ</t>
    </r>
    <r>
      <rPr>
        <vertAlign val="subscript"/>
        <sz val="9"/>
        <rFont val="Calibri"/>
        <family val="2"/>
        <scheme val="minor"/>
      </rPr>
      <t xml:space="preserve">e,B </t>
    </r>
  </si>
  <si>
    <t>Reference</t>
  </si>
  <si>
    <t>Glazing E</t>
  </si>
  <si>
    <t>Clear single glazing (4 mm)</t>
  </si>
  <si>
    <t>Clear double glazing (4-12-4)</t>
  </si>
  <si>
    <t>Double glazing (4-16-4)</t>
  </si>
  <si>
    <t>Solar control glazing (4-16-4)</t>
  </si>
  <si>
    <t>Triple glazing (4-14-4-14-4)</t>
  </si>
  <si>
    <t>According to EN 14501, for product comparison glazing C shall be used.</t>
  </si>
  <si>
    <r>
      <t>τ</t>
    </r>
    <r>
      <rPr>
        <vertAlign val="subscript"/>
        <sz val="10"/>
        <rFont val="Calibri"/>
        <family val="2"/>
      </rPr>
      <t>e</t>
    </r>
  </si>
  <si>
    <r>
      <t>ρ</t>
    </r>
    <r>
      <rPr>
        <vertAlign val="subscript"/>
        <sz val="10"/>
        <rFont val="Calibri"/>
        <family val="2"/>
      </rPr>
      <t>e</t>
    </r>
  </si>
  <si>
    <r>
      <t>ρ'</t>
    </r>
    <r>
      <rPr>
        <vertAlign val="subscript"/>
        <sz val="10"/>
        <rFont val="Calibri"/>
        <family val="2"/>
      </rPr>
      <t>e</t>
    </r>
  </si>
  <si>
    <r>
      <t>τ</t>
    </r>
    <r>
      <rPr>
        <vertAlign val="subscript"/>
        <sz val="10"/>
        <rFont val="Calibri"/>
        <family val="2"/>
      </rPr>
      <t>v</t>
    </r>
  </si>
  <si>
    <r>
      <t>ρ</t>
    </r>
    <r>
      <rPr>
        <vertAlign val="subscript"/>
        <sz val="10"/>
        <rFont val="Calibri"/>
        <family val="2"/>
      </rPr>
      <t>v</t>
    </r>
  </si>
  <si>
    <r>
      <t>ρ'</t>
    </r>
    <r>
      <rPr>
        <vertAlign val="subscript"/>
        <sz val="10"/>
        <rFont val="Calibri"/>
        <family val="2"/>
        <scheme val="minor"/>
      </rPr>
      <t>v</t>
    </r>
  </si>
  <si>
    <t xml:space="preserve">
EN 14501 also defines reference glazing F, G and H. Those glazing must be used when the detailled method of EN ISO 52022-3 is used.
</t>
  </si>
  <si>
    <t>As defined in Annex A of EN 14501:2021</t>
  </si>
  <si>
    <t>Opaque (e.g. closed roller shutter)</t>
  </si>
  <si>
    <t>Closed venetian blind with opque slats</t>
  </si>
  <si>
    <r>
      <t xml:space="preserve">The absorptance, </t>
    </r>
    <r>
      <rPr>
        <sz val="10"/>
        <rFont val="Calibri"/>
        <family val="2"/>
      </rPr>
      <t>α</t>
    </r>
    <r>
      <rPr>
        <vertAlign val="subscript"/>
        <sz val="10"/>
        <rFont val="Calibri"/>
        <family val="2"/>
        <scheme val="minor"/>
      </rPr>
      <t>e,B</t>
    </r>
    <r>
      <rPr>
        <sz val="10"/>
        <rFont val="Calibri"/>
        <family val="2"/>
        <scheme val="minor"/>
      </rPr>
      <t>, is equal to 1 - τ</t>
    </r>
    <r>
      <rPr>
        <vertAlign val="subscript"/>
        <sz val="10"/>
        <rFont val="Calibri"/>
        <family val="2"/>
        <scheme val="minor"/>
      </rPr>
      <t>e,B</t>
    </r>
    <r>
      <rPr>
        <sz val="10"/>
        <rFont val="Calibri"/>
        <family val="2"/>
        <scheme val="minor"/>
      </rPr>
      <t xml:space="preserve"> - ρ</t>
    </r>
    <r>
      <rPr>
        <vertAlign val="subscript"/>
        <sz val="10"/>
        <rFont val="Calibri"/>
        <family val="2"/>
        <scheme val="minor"/>
      </rPr>
      <t>e,B</t>
    </r>
    <r>
      <rPr>
        <sz val="10"/>
        <rFont val="Calibri"/>
        <family val="2"/>
        <scheme val="minor"/>
      </rPr>
      <t>.</t>
    </r>
  </si>
  <si>
    <t>As defined in Annex E of ISO/TR 52022-2:2017</t>
  </si>
  <si>
    <r>
      <rPr>
        <sz val="10"/>
        <rFont val="Calibri"/>
        <family val="2"/>
      </rPr>
      <t>τ</t>
    </r>
    <r>
      <rPr>
        <vertAlign val="subscript"/>
        <sz val="10"/>
        <rFont val="Calibri"/>
        <family val="2"/>
        <scheme val="minor"/>
      </rPr>
      <t>e,B</t>
    </r>
  </si>
  <si>
    <r>
      <rPr>
        <sz val="10"/>
        <rFont val="Calibri"/>
        <family val="2"/>
      </rPr>
      <t>ρ</t>
    </r>
    <r>
      <rPr>
        <vertAlign val="subscript"/>
        <sz val="10"/>
        <rFont val="Calibri"/>
        <family val="2"/>
        <scheme val="minor"/>
      </rPr>
      <t>e,B</t>
    </r>
  </si>
  <si>
    <r>
      <t>t</t>
    </r>
    <r>
      <rPr>
        <vertAlign val="subscript"/>
        <sz val="10"/>
        <rFont val="Calibri"/>
        <family val="2"/>
        <scheme val="minor"/>
      </rPr>
      <t>e,B</t>
    </r>
  </si>
  <si>
    <r>
      <t>r</t>
    </r>
    <r>
      <rPr>
        <vertAlign val="subscript"/>
        <sz val="10"/>
        <rFont val="Calibri"/>
        <family val="2"/>
        <scheme val="minor"/>
      </rPr>
      <t>e,B</t>
    </r>
  </si>
  <si>
    <r>
      <t>τ</t>
    </r>
    <r>
      <rPr>
        <vertAlign val="subscript"/>
        <sz val="10"/>
        <rFont val="Calibri"/>
        <family val="2"/>
        <scheme val="minor"/>
      </rPr>
      <t xml:space="preserve">e,B </t>
    </r>
    <r>
      <rPr>
        <sz val="10"/>
        <color indexed="10"/>
        <rFont val="Calibri"/>
        <family val="2"/>
        <scheme val="minor"/>
      </rPr>
      <t>*</t>
    </r>
  </si>
  <si>
    <r>
      <t>ρ</t>
    </r>
    <r>
      <rPr>
        <vertAlign val="subscript"/>
        <sz val="10"/>
        <rFont val="Calibri"/>
        <family val="2"/>
        <scheme val="minor"/>
      </rPr>
      <t xml:space="preserve">e,B </t>
    </r>
    <r>
      <rPr>
        <sz val="10"/>
        <color indexed="10"/>
        <rFont val="Calibri"/>
        <family val="2"/>
        <scheme val="minor"/>
      </rPr>
      <t>*</t>
    </r>
    <r>
      <rPr>
        <vertAlign val="subscript"/>
        <sz val="10"/>
        <rFont val="Calibri"/>
        <family val="2"/>
        <scheme val="minor"/>
      </rPr>
      <t xml:space="preserve"> </t>
    </r>
  </si>
  <si>
    <r>
      <t>ρ'</t>
    </r>
    <r>
      <rPr>
        <vertAlign val="subscript"/>
        <sz val="10"/>
        <rFont val="Calibri"/>
        <family val="2"/>
        <scheme val="minor"/>
      </rPr>
      <t xml:space="preserve">e,B </t>
    </r>
  </si>
  <si>
    <r>
      <t>α</t>
    </r>
    <r>
      <rPr>
        <vertAlign val="subscript"/>
        <sz val="10"/>
        <rFont val="Calibri"/>
        <family val="2"/>
        <scheme val="minor"/>
      </rPr>
      <t>e,B</t>
    </r>
  </si>
  <si>
    <r>
      <t>τ</t>
    </r>
    <r>
      <rPr>
        <vertAlign val="subscript"/>
        <sz val="10"/>
        <rFont val="Calibri"/>
        <family val="2"/>
        <scheme val="minor"/>
      </rPr>
      <t xml:space="preserve">v,B </t>
    </r>
  </si>
  <si>
    <r>
      <t>ρ</t>
    </r>
    <r>
      <rPr>
        <vertAlign val="subscript"/>
        <sz val="10"/>
        <rFont val="Calibri"/>
        <family val="2"/>
        <scheme val="minor"/>
      </rPr>
      <t xml:space="preserve">v,B </t>
    </r>
  </si>
  <si>
    <r>
      <t>ρ'</t>
    </r>
    <r>
      <rPr>
        <vertAlign val="subscript"/>
        <sz val="10"/>
        <rFont val="Calibri"/>
        <family val="2"/>
        <scheme val="minor"/>
      </rPr>
      <t xml:space="preserve">v,B </t>
    </r>
  </si>
  <si>
    <t>Prot. Nr</t>
  </si>
  <si>
    <r>
      <t>τ</t>
    </r>
    <r>
      <rPr>
        <vertAlign val="subscript"/>
        <sz val="10"/>
        <rFont val="Calibri"/>
        <family val="2"/>
        <scheme val="minor"/>
      </rPr>
      <t>e,B</t>
    </r>
  </si>
  <si>
    <r>
      <t>ρ</t>
    </r>
    <r>
      <rPr>
        <vertAlign val="subscript"/>
        <sz val="10"/>
        <rFont val="Calibri"/>
        <family val="2"/>
        <scheme val="minor"/>
      </rPr>
      <t>e,B</t>
    </r>
  </si>
  <si>
    <r>
      <t>ρ'</t>
    </r>
    <r>
      <rPr>
        <vertAlign val="subscript"/>
        <sz val="10"/>
        <rFont val="Calibri"/>
        <family val="2"/>
        <scheme val="minor"/>
      </rPr>
      <t>e,B</t>
    </r>
  </si>
  <si>
    <r>
      <t>τ</t>
    </r>
    <r>
      <rPr>
        <vertAlign val="subscript"/>
        <sz val="10"/>
        <rFont val="Calibri"/>
        <family val="2"/>
        <scheme val="minor"/>
      </rPr>
      <t>v,B</t>
    </r>
  </si>
  <si>
    <r>
      <t>ρ</t>
    </r>
    <r>
      <rPr>
        <vertAlign val="subscript"/>
        <sz val="10"/>
        <rFont val="Calibri"/>
        <family val="2"/>
        <scheme val="minor"/>
      </rPr>
      <t>v,B</t>
    </r>
  </si>
  <si>
    <r>
      <t>ρ'</t>
    </r>
    <r>
      <rPr>
        <vertAlign val="subscript"/>
        <sz val="10"/>
        <rFont val="Calibri"/>
        <family val="2"/>
        <scheme val="minor"/>
      </rPr>
      <t>v,B</t>
    </r>
  </si>
  <si>
    <t>Your glazing</t>
  </si>
  <si>
    <r>
      <t>g</t>
    </r>
    <r>
      <rPr>
        <b/>
        <vertAlign val="subscript"/>
        <sz val="10"/>
        <rFont val="Calibri"/>
        <family val="2"/>
        <scheme val="minor"/>
      </rPr>
      <t>tot</t>
    </r>
    <r>
      <rPr>
        <b/>
        <sz val="10"/>
        <rFont val="Calibri"/>
        <family val="2"/>
        <scheme val="minor"/>
      </rPr>
      <t xml:space="preserve"> </t>
    </r>
  </si>
  <si>
    <r>
      <t>q</t>
    </r>
    <r>
      <rPr>
        <b/>
        <vertAlign val="subscript"/>
        <sz val="10"/>
        <rFont val="Calibri"/>
        <family val="2"/>
        <scheme val="minor"/>
      </rPr>
      <t>i,tot</t>
    </r>
    <r>
      <rPr>
        <b/>
        <sz val="10"/>
        <rFont val="Calibri"/>
        <family val="2"/>
        <scheme val="minor"/>
      </rPr>
      <t xml:space="preserve"> </t>
    </r>
  </si>
  <si>
    <r>
      <t>F</t>
    </r>
    <r>
      <rPr>
        <b/>
        <vertAlign val="subscript"/>
        <sz val="10"/>
        <rFont val="Calibri"/>
        <family val="2"/>
        <scheme val="minor"/>
      </rPr>
      <t xml:space="preserve">c </t>
    </r>
    <r>
      <rPr>
        <b/>
        <sz val="10"/>
        <rFont val="Calibri"/>
        <family val="2"/>
        <scheme val="minor"/>
      </rPr>
      <t xml:space="preserve"> </t>
    </r>
  </si>
  <si>
    <r>
      <rPr>
        <sz val="10"/>
        <rFont val="Calibri"/>
        <family val="2"/>
      </rPr>
      <t>τ</t>
    </r>
    <r>
      <rPr>
        <vertAlign val="subscript"/>
        <sz val="10"/>
        <rFont val="Calibri"/>
        <family val="2"/>
        <scheme val="minor"/>
      </rPr>
      <t>e</t>
    </r>
    <r>
      <rPr>
        <sz val="10"/>
        <rFont val="Calibri"/>
        <family val="2"/>
        <scheme val="minor"/>
      </rPr>
      <t xml:space="preserve"> </t>
    </r>
  </si>
  <si>
    <r>
      <t>ρ</t>
    </r>
    <r>
      <rPr>
        <vertAlign val="subscript"/>
        <sz val="10"/>
        <rFont val="Calibri"/>
        <family val="2"/>
        <scheme val="minor"/>
      </rPr>
      <t>e</t>
    </r>
    <r>
      <rPr>
        <sz val="10"/>
        <rFont val="Calibri"/>
        <family val="2"/>
        <scheme val="minor"/>
      </rPr>
      <t xml:space="preserve"> </t>
    </r>
  </si>
  <si>
    <r>
      <t>ρ'</t>
    </r>
    <r>
      <rPr>
        <vertAlign val="subscript"/>
        <sz val="10"/>
        <rFont val="Calibri"/>
        <family val="2"/>
        <scheme val="minor"/>
      </rPr>
      <t>e</t>
    </r>
    <r>
      <rPr>
        <sz val="10"/>
        <rFont val="Calibri"/>
        <family val="2"/>
        <scheme val="minor"/>
      </rPr>
      <t xml:space="preserve"> </t>
    </r>
  </si>
  <si>
    <r>
      <rPr>
        <sz val="10"/>
        <rFont val="Calibri"/>
        <family val="2"/>
      </rPr>
      <t>τ</t>
    </r>
    <r>
      <rPr>
        <vertAlign val="subscript"/>
        <sz val="10"/>
        <rFont val="Calibri"/>
        <family val="2"/>
        <scheme val="minor"/>
      </rPr>
      <t>v</t>
    </r>
    <r>
      <rPr>
        <sz val="10"/>
        <rFont val="Calibri"/>
        <family val="2"/>
        <scheme val="minor"/>
      </rPr>
      <t xml:space="preserve"> </t>
    </r>
  </si>
  <si>
    <r>
      <t>ρ</t>
    </r>
    <r>
      <rPr>
        <vertAlign val="subscript"/>
        <sz val="10"/>
        <rFont val="Calibri"/>
        <family val="2"/>
        <scheme val="minor"/>
      </rPr>
      <t>v</t>
    </r>
    <r>
      <rPr>
        <sz val="10"/>
        <rFont val="Calibri"/>
        <family val="2"/>
        <scheme val="minor"/>
      </rPr>
      <t xml:space="preserve"> </t>
    </r>
  </si>
  <si>
    <r>
      <t>ρ'</t>
    </r>
    <r>
      <rPr>
        <vertAlign val="subscript"/>
        <sz val="10"/>
        <rFont val="Calibri"/>
        <family val="2"/>
        <scheme val="minor"/>
      </rPr>
      <t>v</t>
    </r>
    <r>
      <rPr>
        <sz val="10"/>
        <rFont val="Calibri"/>
        <family val="2"/>
        <scheme val="minor"/>
      </rPr>
      <t xml:space="preserve"> </t>
    </r>
  </si>
  <si>
    <r>
      <t>U</t>
    </r>
    <r>
      <rPr>
        <vertAlign val="subscript"/>
        <sz val="10"/>
        <rFont val="Calibri"/>
        <family val="2"/>
        <scheme val="minor"/>
      </rPr>
      <t>g</t>
    </r>
    <r>
      <rPr>
        <sz val="10"/>
        <rFont val="Calibri"/>
        <family val="2"/>
        <scheme val="minor"/>
      </rPr>
      <t xml:space="preserve">
W/(m².K)</t>
    </r>
  </si>
  <si>
    <r>
      <t>U</t>
    </r>
    <r>
      <rPr>
        <vertAlign val="subscript"/>
        <sz val="10"/>
        <rFont val="Calibri"/>
        <family val="2"/>
        <scheme val="minor"/>
      </rPr>
      <t>g</t>
    </r>
    <r>
      <rPr>
        <sz val="10"/>
        <rFont val="Calibri"/>
        <family val="2"/>
        <scheme val="minor"/>
      </rPr>
      <t xml:space="preserve"> </t>
    </r>
    <r>
      <rPr>
        <sz val="10"/>
        <color indexed="10"/>
        <rFont val="Calibri"/>
        <family val="2"/>
        <scheme val="minor"/>
      </rPr>
      <t>*</t>
    </r>
    <r>
      <rPr>
        <sz val="10"/>
        <rFont val="Calibri"/>
        <family val="2"/>
        <scheme val="minor"/>
      </rPr>
      <t xml:space="preserve"> </t>
    </r>
  </si>
  <si>
    <r>
      <t xml:space="preserve">g </t>
    </r>
    <r>
      <rPr>
        <sz val="10"/>
        <color indexed="10"/>
        <rFont val="Calibri"/>
        <family val="2"/>
        <scheme val="minor"/>
      </rPr>
      <t>*</t>
    </r>
    <r>
      <rPr>
        <sz val="10"/>
        <rFont val="Calibri"/>
        <family val="2"/>
        <scheme val="minor"/>
      </rPr>
      <t xml:space="preserve"> </t>
    </r>
  </si>
  <si>
    <r>
      <t>ρ'</t>
    </r>
    <r>
      <rPr>
        <vertAlign val="subscript"/>
        <sz val="10"/>
        <rFont val="Calibri"/>
        <family val="2"/>
        <scheme val="minor"/>
      </rPr>
      <t>e,B</t>
    </r>
    <r>
      <rPr>
        <sz val="10"/>
        <rFont val="Calibri"/>
        <family val="2"/>
        <scheme val="minor"/>
      </rPr>
      <t xml:space="preserve"> </t>
    </r>
  </si>
  <si>
    <r>
      <rPr>
        <sz val="10"/>
        <rFont val="Calibri"/>
        <family val="2"/>
      </rPr>
      <t>τ</t>
    </r>
    <r>
      <rPr>
        <vertAlign val="subscript"/>
        <sz val="10"/>
        <rFont val="Calibri"/>
        <family val="2"/>
        <scheme val="minor"/>
      </rPr>
      <t>v,B</t>
    </r>
    <r>
      <rPr>
        <sz val="10"/>
        <rFont val="Calibri"/>
        <family val="2"/>
        <scheme val="minor"/>
      </rPr>
      <t xml:space="preserve"> </t>
    </r>
  </si>
  <si>
    <r>
      <t>ρ</t>
    </r>
    <r>
      <rPr>
        <vertAlign val="subscript"/>
        <sz val="10"/>
        <rFont val="Calibri"/>
        <family val="2"/>
        <scheme val="minor"/>
      </rPr>
      <t>v,B</t>
    </r>
    <r>
      <rPr>
        <sz val="10"/>
        <rFont val="Calibri"/>
        <family val="2"/>
        <scheme val="minor"/>
      </rPr>
      <t xml:space="preserve"> </t>
    </r>
  </si>
  <si>
    <r>
      <rPr>
        <sz val="10"/>
        <rFont val="Calibri"/>
        <family val="2"/>
      </rPr>
      <t>α</t>
    </r>
    <r>
      <rPr>
        <vertAlign val="subscript"/>
        <sz val="10"/>
        <rFont val="Calibri"/>
        <family val="2"/>
        <scheme val="minor"/>
      </rPr>
      <t>e,B</t>
    </r>
  </si>
  <si>
    <t>External prot. dev.</t>
  </si>
  <si>
    <t>Internal prot. dev.</t>
  </si>
  <si>
    <t>Integrated prot. dev.</t>
  </si>
  <si>
    <r>
      <rPr>
        <b/>
        <sz val="10"/>
        <rFont val="Calibri"/>
        <family val="2"/>
      </rPr>
      <t>τ</t>
    </r>
    <r>
      <rPr>
        <b/>
        <vertAlign val="subscript"/>
        <sz val="10"/>
        <rFont val="Calibri"/>
        <family val="2"/>
        <scheme val="minor"/>
      </rPr>
      <t>e, tot</t>
    </r>
  </si>
  <si>
    <r>
      <t>τ</t>
    </r>
    <r>
      <rPr>
        <b/>
        <vertAlign val="subscript"/>
        <sz val="10"/>
        <rFont val="Calibri"/>
        <family val="2"/>
        <scheme val="minor"/>
      </rPr>
      <t xml:space="preserve">v, tot </t>
    </r>
  </si>
  <si>
    <r>
      <t xml:space="preserve">a </t>
    </r>
    <r>
      <rPr>
        <vertAlign val="subscript"/>
        <sz val="10"/>
        <rFont val="Calibri"/>
        <family val="2"/>
        <scheme val="minor"/>
      </rPr>
      <t>e,B</t>
    </r>
  </si>
  <si>
    <r>
      <t>U</t>
    </r>
    <r>
      <rPr>
        <vertAlign val="subscript"/>
        <sz val="9"/>
        <rFont val="Calibri"/>
        <family val="2"/>
        <scheme val="minor"/>
      </rPr>
      <t>g</t>
    </r>
    <r>
      <rPr>
        <sz val="9"/>
        <rFont val="Calibri"/>
        <family val="2"/>
        <scheme val="minor"/>
      </rPr>
      <t xml:space="preserve"> </t>
    </r>
    <r>
      <rPr>
        <vertAlign val="subscript"/>
        <sz val="9"/>
        <rFont val="Calibri"/>
        <family val="2"/>
        <scheme val="minor"/>
      </rPr>
      <t>1</t>
    </r>
  </si>
  <si>
    <r>
      <t>U</t>
    </r>
    <r>
      <rPr>
        <vertAlign val="subscript"/>
        <sz val="9"/>
        <rFont val="Calibri"/>
        <family val="2"/>
        <scheme val="minor"/>
      </rPr>
      <t>g</t>
    </r>
    <r>
      <rPr>
        <sz val="9"/>
        <rFont val="Calibri"/>
        <family val="2"/>
        <scheme val="minor"/>
      </rPr>
      <t xml:space="preserve"> </t>
    </r>
    <r>
      <rPr>
        <vertAlign val="subscript"/>
        <sz val="9"/>
        <rFont val="Calibri"/>
        <family val="2"/>
        <scheme val="minor"/>
      </rPr>
      <t>2</t>
    </r>
    <r>
      <rPr>
        <sz val="11"/>
        <color theme="1"/>
        <rFont val="Calibri"/>
        <family val="2"/>
        <scheme val="minor"/>
      </rPr>
      <t/>
    </r>
  </si>
  <si>
    <r>
      <t>U</t>
    </r>
    <r>
      <rPr>
        <vertAlign val="subscript"/>
        <sz val="9"/>
        <rFont val="Calibri"/>
        <family val="2"/>
        <scheme val="minor"/>
      </rPr>
      <t>g</t>
    </r>
    <r>
      <rPr>
        <sz val="9"/>
        <rFont val="Calibri"/>
        <family val="2"/>
        <scheme val="minor"/>
      </rPr>
      <t xml:space="preserve"> </t>
    </r>
    <r>
      <rPr>
        <vertAlign val="subscript"/>
        <sz val="9"/>
        <rFont val="Calibri"/>
        <family val="2"/>
        <scheme val="minor"/>
      </rPr>
      <t>3</t>
    </r>
    <r>
      <rPr>
        <sz val="11"/>
        <color theme="1"/>
        <rFont val="Calibri"/>
        <family val="2"/>
        <scheme val="minor"/>
      </rPr>
      <t/>
    </r>
  </si>
  <si>
    <t>W/(m².K)</t>
  </si>
  <si>
    <t>10</t>
  </si>
  <si>
    <r>
      <t>SOLAR FACTOR g</t>
    </r>
    <r>
      <rPr>
        <b/>
        <vertAlign val="subscript"/>
        <sz val="10"/>
        <rFont val="Calibri"/>
        <family val="2"/>
        <scheme val="minor"/>
      </rPr>
      <t>tot</t>
    </r>
    <r>
      <rPr>
        <b/>
        <sz val="10"/>
        <rFont val="Calibri"/>
        <family val="2"/>
        <scheme val="minor"/>
      </rPr>
      <t xml:space="preserve"> </t>
    </r>
  </si>
  <si>
    <r>
      <t>SECONDARY INTERNAL HEAT TRANSFER FACTOR q</t>
    </r>
    <r>
      <rPr>
        <b/>
        <vertAlign val="subscript"/>
        <sz val="10"/>
        <rFont val="Calibri"/>
        <family val="2"/>
        <scheme val="minor"/>
      </rPr>
      <t>i,tot</t>
    </r>
    <r>
      <rPr>
        <b/>
        <sz val="10"/>
        <rFont val="Calibri"/>
        <family val="2"/>
        <scheme val="minor"/>
      </rPr>
      <t xml:space="preserve"> </t>
    </r>
  </si>
  <si>
    <r>
      <t>SHADING FACTOR F</t>
    </r>
    <r>
      <rPr>
        <b/>
        <vertAlign val="subscript"/>
        <sz val="10"/>
        <rFont val="Calibri"/>
        <family val="2"/>
        <scheme val="minor"/>
      </rPr>
      <t>c</t>
    </r>
    <r>
      <rPr>
        <b/>
        <sz val="10"/>
        <rFont val="Calibri"/>
        <family val="2"/>
        <scheme val="minor"/>
      </rPr>
      <t xml:space="preserve"> </t>
    </r>
  </si>
  <si>
    <t>External protection device</t>
  </si>
  <si>
    <t>Internal protection device</t>
  </si>
  <si>
    <t>Integrated protection device</t>
  </si>
  <si>
    <t>Comb. Nr</t>
  </si>
  <si>
    <r>
      <t xml:space="preserve">DIRECT SOLAR TRANSMITTANCE </t>
    </r>
    <r>
      <rPr>
        <b/>
        <sz val="10"/>
        <rFont val="Calibri"/>
        <family val="2"/>
      </rPr>
      <t>τ</t>
    </r>
    <r>
      <rPr>
        <b/>
        <vertAlign val="subscript"/>
        <sz val="10"/>
        <rFont val="Calibri"/>
        <family val="2"/>
        <scheme val="minor"/>
      </rPr>
      <t>e,tot</t>
    </r>
    <r>
      <rPr>
        <b/>
        <sz val="10"/>
        <rFont val="Calibri"/>
        <family val="2"/>
        <scheme val="minor"/>
      </rPr>
      <t xml:space="preserve"> </t>
    </r>
  </si>
  <si>
    <r>
      <t>U</t>
    </r>
    <r>
      <rPr>
        <vertAlign val="subscript"/>
        <sz val="10"/>
        <rFont val="Calibri"/>
        <family val="2"/>
        <scheme val="minor"/>
      </rPr>
      <t>g</t>
    </r>
  </si>
  <si>
    <t>in het kader van de Normen-Antenne</t>
  </si>
  <si>
    <t>"Thermische Isolatie en Installaties in Gebouwen"</t>
  </si>
  <si>
    <t>dans le cadre de l'Antenne-Normes</t>
  </si>
  <si>
    <t>"Isolation et Installations Thermiques du Bâtiment"</t>
  </si>
  <si>
    <t>· Typical data for glazing are indicated in the sheet "Glazing".</t>
  </si>
  <si>
    <t>· The worksheet "Results-3" gives the calculation of the total solar energy transmittance (g-value), the direct solar transmittance and the secondary internal heat transfer factor of the combination of the specified solar protection devices with the 5 reference glazing defined in the standard EN 14501:2021.</t>
  </si>
  <si>
    <t>Name of the glazing</t>
  </si>
  <si>
    <t>Update to be in line with last versions of standards + layout change</t>
  </si>
  <si>
    <r>
      <t>The following table gives the total solar energy transmittance g</t>
    </r>
    <r>
      <rPr>
        <vertAlign val="subscript"/>
        <sz val="10"/>
        <rFont val="Calibri"/>
        <family val="2"/>
        <scheme val="minor"/>
      </rPr>
      <t>tot</t>
    </r>
    <r>
      <rPr>
        <sz val="10"/>
        <rFont val="Calibri"/>
        <family val="2"/>
        <scheme val="minor"/>
      </rPr>
      <t xml:space="preserve">, the direct solar transmittance </t>
    </r>
    <r>
      <rPr>
        <sz val="10"/>
        <rFont val="Calibri"/>
        <family val="2"/>
      </rPr>
      <t>τ</t>
    </r>
    <r>
      <rPr>
        <vertAlign val="subscript"/>
        <sz val="10"/>
        <rFont val="Calibri"/>
        <family val="2"/>
        <scheme val="minor"/>
      </rPr>
      <t>e,tot</t>
    </r>
    <r>
      <rPr>
        <sz val="10"/>
        <rFont val="Calibri"/>
        <family val="2"/>
        <scheme val="minor"/>
      </rPr>
      <t>, the secondary internal heat transfer factor q</t>
    </r>
    <r>
      <rPr>
        <vertAlign val="subscript"/>
        <sz val="10"/>
        <rFont val="Calibri"/>
        <family val="2"/>
        <scheme val="minor"/>
      </rPr>
      <t>i,tot</t>
    </r>
    <r>
      <rPr>
        <sz val="10"/>
        <rFont val="Calibri"/>
        <family val="2"/>
        <scheme val="minor"/>
      </rPr>
      <t xml:space="preserve"> and the light transmittance τ</t>
    </r>
    <r>
      <rPr>
        <vertAlign val="subscript"/>
        <sz val="10"/>
        <rFont val="Calibri"/>
        <family val="2"/>
        <scheme val="minor"/>
      </rPr>
      <t>v,tot</t>
    </r>
    <r>
      <rPr>
        <sz val="10"/>
        <rFont val="Calibri"/>
        <family val="2"/>
        <scheme val="minor"/>
      </rPr>
      <t xml:space="preserve"> for the combination of the specified glazing (see characteristics above) and solar protection devices (see characteristics in sheet "Solar prot. device-data") according to the standard EN ISO 52022-1. Three cases are distinguished : external solar protection device, internal solar protection device and integrated solar protection device (between glass panes). The calculations are done for the 3 cases, independently of the intended use of the protection device.</t>
    </r>
  </si>
  <si>
    <r>
      <t>The following chart gives the total solar energy transmittance g</t>
    </r>
    <r>
      <rPr>
        <vertAlign val="subscript"/>
        <sz val="10"/>
        <rFont val="Calibri"/>
        <family val="2"/>
        <scheme val="minor"/>
      </rPr>
      <t>total</t>
    </r>
    <r>
      <rPr>
        <sz val="10"/>
        <rFont val="Calibri"/>
        <family val="2"/>
        <scheme val="minor"/>
      </rPr>
      <t xml:space="preserve"> for the combination glazing - solar protection device. The solar protection device can be external, internal or integrated between the panes. The effect of different U-values and g-values of the glazing on the total solar energy transmittance of the combination is shown. Please, note that the calculation are done for combination of U</t>
    </r>
    <r>
      <rPr>
        <vertAlign val="subscript"/>
        <sz val="10"/>
        <rFont val="Calibri"/>
        <family val="2"/>
        <scheme val="minor"/>
      </rPr>
      <t>g</t>
    </r>
    <r>
      <rPr>
        <sz val="10"/>
        <rFont val="Calibri"/>
        <family val="2"/>
        <scheme val="minor"/>
      </rPr>
      <t xml:space="preserve"> you specify, and all g-values between 0.18 and 0.85, independently of the fact that such glazing exist or not.</t>
    </r>
  </si>
  <si>
    <t xml:space="preserve">External, </t>
  </si>
  <si>
    <t xml:space="preserve">Internal, </t>
  </si>
  <si>
    <t xml:space="preserve">Between, </t>
  </si>
  <si>
    <t>Secondary internal heat transfer factor [-] (qi=g - te)</t>
  </si>
  <si>
    <t>Secondary internal heat transfer factor [-] (qi,tot=g,tot - te,tot)</t>
  </si>
  <si>
    <t>(U=thermal transmittance in [W/(m²K)])</t>
  </si>
  <si>
    <r>
      <t>Specify 3 U</t>
    </r>
    <r>
      <rPr>
        <b/>
        <i/>
        <vertAlign val="subscript"/>
        <sz val="11"/>
        <rFont val="Calibri"/>
        <family val="2"/>
        <scheme val="minor"/>
      </rPr>
      <t>g</t>
    </r>
    <r>
      <rPr>
        <b/>
        <i/>
        <sz val="11"/>
        <rFont val="Calibri"/>
        <family val="2"/>
        <scheme val="minor"/>
      </rPr>
      <t>-values :</t>
    </r>
  </si>
  <si>
    <r>
      <t>Calculation of the total solar energy transmittance (g</t>
    </r>
    <r>
      <rPr>
        <vertAlign val="subscript"/>
        <sz val="12"/>
        <rFont val="Calibri"/>
        <family val="2"/>
        <scheme val="minor"/>
      </rPr>
      <t>tot</t>
    </r>
    <r>
      <rPr>
        <sz val="12"/>
        <rFont val="Calibri"/>
        <family val="2"/>
        <scheme val="minor"/>
      </rPr>
      <t xml:space="preserve">), the direct solar transmittance </t>
    </r>
    <r>
      <rPr>
        <sz val="12"/>
        <rFont val="Calibri"/>
        <family val="2"/>
      </rPr>
      <t>τ</t>
    </r>
    <r>
      <rPr>
        <vertAlign val="subscript"/>
        <sz val="12"/>
        <rFont val="Calibri"/>
        <family val="2"/>
        <scheme val="minor"/>
      </rPr>
      <t>e,tot</t>
    </r>
    <r>
      <rPr>
        <sz val="12"/>
        <rFont val="Calibri"/>
        <family val="2"/>
        <scheme val="minor"/>
      </rPr>
      <t xml:space="preserve"> and the secondary internal heat transfer factor q</t>
    </r>
    <r>
      <rPr>
        <vertAlign val="subscript"/>
        <sz val="12"/>
        <rFont val="Calibri"/>
        <family val="2"/>
        <scheme val="minor"/>
      </rPr>
      <t>i,tot</t>
    </r>
    <r>
      <rPr>
        <sz val="12"/>
        <rFont val="Calibri"/>
        <family val="2"/>
        <scheme val="minor"/>
      </rPr>
      <t xml:space="preserve"> for the combination of the reference glazing indicated in the standard EN 14501:2021 and the specified solar protection devices (see characteristics in sheet "Solar prot. device-data").</t>
    </r>
  </si>
  <si>
    <t>Read our discaimer on www.buildwise.be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</si>
</sst>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45" x14ac:knownFonts="1">
    <font>
      <sz val="10"/>
      <name val="Arial"/>
    </font>
    <font>
      <sz val="11"/>
      <color theme="1"/>
      <name val="Calibri"/>
      <family val="2"/>
      <scheme val="minor"/>
    </font>
    <font>
      <u/>
      <sz val="10"/>
      <color indexed="12"/>
      <name val="Arial"/>
      <family val="2"/>
    </font>
    <font>
      <sz val="8"/>
      <name val="Arial"/>
      <family val="2"/>
    </font>
    <font>
      <sz val="8"/>
      <color indexed="81"/>
      <name val="Tahoma"/>
      <family val="2"/>
    </font>
    <font>
      <b/>
      <sz val="8"/>
      <color indexed="81"/>
      <name val="Tahoma"/>
      <family val="2"/>
    </font>
    <font>
      <b/>
      <sz val="10"/>
      <color indexed="81"/>
      <name val="Tahoma"/>
      <family val="2"/>
    </font>
    <font>
      <sz val="10"/>
      <name val="Arial"/>
      <family val="2"/>
    </font>
    <font>
      <sz val="10"/>
      <name val="Calibri"/>
      <family val="2"/>
      <scheme val="minor"/>
    </font>
    <font>
      <b/>
      <i/>
      <sz val="10"/>
      <name val="Calibri"/>
      <family val="2"/>
      <scheme val="minor"/>
    </font>
    <font>
      <u/>
      <sz val="10"/>
      <color indexed="12"/>
      <name val="Calibri"/>
      <family val="2"/>
      <scheme val="minor"/>
    </font>
    <font>
      <b/>
      <i/>
      <sz val="10"/>
      <color indexed="10"/>
      <name val="Calibri"/>
      <family val="2"/>
      <scheme val="minor"/>
    </font>
    <font>
      <sz val="14"/>
      <color indexed="62"/>
      <name val="Calibri"/>
      <family val="2"/>
      <scheme val="minor"/>
    </font>
    <font>
      <sz val="12"/>
      <color indexed="62"/>
      <name val="Calibri"/>
      <family val="2"/>
      <scheme val="minor"/>
    </font>
    <font>
      <i/>
      <sz val="10"/>
      <name val="Calibri"/>
      <family val="2"/>
      <scheme val="minor"/>
    </font>
    <font>
      <b/>
      <sz val="10"/>
      <name val="Calibri"/>
      <family val="2"/>
      <scheme val="minor"/>
    </font>
    <font>
      <b/>
      <sz val="12"/>
      <name val="Calibri"/>
      <family val="2"/>
      <scheme val="minor"/>
    </font>
    <font>
      <b/>
      <sz val="10"/>
      <color rgb="FFFF0000"/>
      <name val="Calibri"/>
      <family val="2"/>
      <scheme val="minor"/>
    </font>
    <font>
      <sz val="11"/>
      <name val="Calibri"/>
      <family val="2"/>
      <scheme val="minor"/>
    </font>
    <font>
      <sz val="12"/>
      <name val="Calibri"/>
      <family val="2"/>
      <scheme val="minor"/>
    </font>
    <font>
      <sz val="9"/>
      <name val="Calibri"/>
      <family val="2"/>
      <scheme val="minor"/>
    </font>
    <font>
      <vertAlign val="subscript"/>
      <sz val="9"/>
      <name val="Calibri"/>
      <family val="2"/>
      <scheme val="minor"/>
    </font>
    <font>
      <b/>
      <u/>
      <sz val="9"/>
      <name val="Calibri"/>
      <family val="2"/>
      <scheme val="minor"/>
    </font>
    <font>
      <u/>
      <sz val="11"/>
      <name val="Calibri"/>
      <family val="2"/>
      <scheme val="minor"/>
    </font>
    <font>
      <vertAlign val="subscript"/>
      <sz val="10"/>
      <name val="Calibri"/>
      <family val="2"/>
      <scheme val="minor"/>
    </font>
    <font>
      <sz val="9"/>
      <name val="Calibri"/>
      <family val="2"/>
    </font>
    <font>
      <sz val="10"/>
      <name val="Calibri"/>
      <family val="2"/>
    </font>
    <font>
      <vertAlign val="subscript"/>
      <sz val="10"/>
      <name val="Calibri"/>
      <family val="2"/>
    </font>
    <font>
      <sz val="10"/>
      <color indexed="10"/>
      <name val="Calibri"/>
      <family val="2"/>
      <scheme val="minor"/>
    </font>
    <font>
      <b/>
      <i/>
      <sz val="11"/>
      <name val="Calibri"/>
      <family val="2"/>
      <scheme val="minor"/>
    </font>
    <font>
      <b/>
      <vertAlign val="subscript"/>
      <sz val="10"/>
      <name val="Calibri"/>
      <family val="2"/>
      <scheme val="minor"/>
    </font>
    <font>
      <b/>
      <sz val="10"/>
      <name val="Calibri"/>
      <family val="2"/>
    </font>
    <font>
      <b/>
      <sz val="10"/>
      <color rgb="FF0070C0"/>
      <name val="Calibri"/>
      <family val="2"/>
      <scheme val="minor"/>
    </font>
    <font>
      <b/>
      <sz val="10"/>
      <color theme="5"/>
      <name val="Calibri"/>
      <family val="2"/>
      <scheme val="minor"/>
    </font>
    <font>
      <b/>
      <i/>
      <vertAlign val="subscript"/>
      <sz val="11"/>
      <name val="Calibri"/>
      <family val="2"/>
      <scheme val="minor"/>
    </font>
    <font>
      <u/>
      <sz val="9"/>
      <name val="Calibri"/>
      <family val="2"/>
      <scheme val="minor"/>
    </font>
    <font>
      <u/>
      <sz val="10"/>
      <name val="Calibri"/>
      <family val="2"/>
      <scheme val="minor"/>
    </font>
    <font>
      <vertAlign val="subscript"/>
      <sz val="12"/>
      <name val="Calibri"/>
      <family val="2"/>
      <scheme val="minor"/>
    </font>
    <font>
      <b/>
      <sz val="9"/>
      <color indexed="57"/>
      <name val="Calibri"/>
      <family val="2"/>
      <scheme val="minor"/>
    </font>
    <font>
      <sz val="12"/>
      <name val="Calibri"/>
      <family val="2"/>
    </font>
    <font>
      <sz val="10"/>
      <color indexed="12"/>
      <name val="Arial"/>
      <family val="2"/>
    </font>
    <font>
      <sz val="10"/>
      <color theme="0"/>
      <name val="Calibri"/>
      <family val="2"/>
      <scheme val="minor"/>
    </font>
    <font>
      <b/>
      <sz val="10"/>
      <color theme="0"/>
      <name val="Calibri"/>
      <family val="2"/>
      <scheme val="minor"/>
    </font>
    <font>
      <b/>
      <sz val="14"/>
      <color theme="0"/>
      <name val="Calibri"/>
      <family val="2"/>
      <scheme val="minor"/>
    </font>
    <font>
      <b/>
      <sz val="12"/>
      <color theme="0"/>
      <name val="Calibri"/>
      <family val="2"/>
      <scheme val="minor"/>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26"/>
      </patternFill>
    </fill>
    <fill>
      <patternFill patternType="solid">
        <fgColor indexed="22"/>
        <bgColor indexed="26"/>
      </patternFill>
    </fill>
    <fill>
      <patternFill patternType="solid">
        <fgColor indexed="47"/>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9" fontId="7" fillId="0" borderId="0" applyFont="0" applyFill="0" applyBorder="0" applyAlignment="0" applyProtection="0"/>
  </cellStyleXfs>
  <cellXfs count="326">
    <xf numFmtId="0" fontId="0" fillId="0" borderId="0" xfId="0"/>
    <xf numFmtId="49" fontId="0" fillId="0" borderId="0" xfId="0" applyNumberFormat="1"/>
    <xf numFmtId="0" fontId="8" fillId="0" borderId="2" xfId="0" applyFont="1" applyBorder="1" applyAlignment="1">
      <alignment vertical="center"/>
    </xf>
    <xf numFmtId="0" fontId="15" fillId="0" borderId="2" xfId="0" applyFont="1" applyBorder="1" applyAlignment="1">
      <alignment horizontal="center" vertical="center"/>
    </xf>
    <xf numFmtId="0" fontId="8" fillId="0" borderId="2" xfId="0" applyFont="1" applyBorder="1" applyAlignment="1">
      <alignment horizontal="center"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15"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vertical="center"/>
    </xf>
    <xf numFmtId="0" fontId="8" fillId="0" borderId="0" xfId="0" applyFont="1" applyBorder="1" applyAlignment="1">
      <alignment vertical="center"/>
    </xf>
    <xf numFmtId="0" fontId="8" fillId="2" borderId="4" xfId="0" applyFont="1" applyFill="1" applyBorder="1" applyAlignment="1">
      <alignment vertical="center"/>
    </xf>
    <xf numFmtId="0" fontId="8" fillId="2" borderId="0"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vertical="center"/>
    </xf>
    <xf numFmtId="0" fontId="13"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10" fillId="2" borderId="0" xfId="1" applyFont="1" applyFill="1" applyBorder="1" applyAlignment="1" applyProtection="1">
      <alignment horizontal="center"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15" fillId="2" borderId="7"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vertical="center"/>
    </xf>
    <xf numFmtId="0" fontId="15" fillId="0" borderId="0" xfId="0" applyFont="1" applyBorder="1" applyAlignment="1">
      <alignment horizontal="center" vertical="center"/>
    </xf>
    <xf numFmtId="0" fontId="8" fillId="0" borderId="0" xfId="0" applyFont="1" applyBorder="1" applyAlignment="1">
      <alignment horizontal="center" vertical="center"/>
    </xf>
    <xf numFmtId="0" fontId="8" fillId="3" borderId="0" xfId="0" applyFont="1" applyFill="1" applyAlignment="1" applyProtection="1">
      <alignment vertical="center" wrapText="1"/>
    </xf>
    <xf numFmtId="0" fontId="8" fillId="0" borderId="0" xfId="0" applyFont="1" applyFill="1" applyAlignment="1" applyProtection="1">
      <alignment horizontal="left" vertical="center" wrapText="1"/>
    </xf>
    <xf numFmtId="0" fontId="8" fillId="0" borderId="0" xfId="0" applyFont="1" applyFill="1" applyAlignment="1" applyProtection="1">
      <alignment vertical="center" wrapText="1"/>
    </xf>
    <xf numFmtId="0" fontId="10" fillId="3" borderId="0" xfId="1" applyFont="1" applyFill="1" applyAlignment="1" applyProtection="1">
      <alignment horizontal="left" vertical="center" wrapText="1"/>
    </xf>
    <xf numFmtId="0" fontId="15" fillId="3" borderId="0" xfId="0" applyFont="1" applyFill="1" applyAlignment="1" applyProtection="1">
      <alignment vertical="center" wrapText="1"/>
    </xf>
    <xf numFmtId="0" fontId="8" fillId="0" borderId="0" xfId="0" applyFont="1" applyAlignment="1">
      <alignment wrapText="1"/>
    </xf>
    <xf numFmtId="0" fontId="20" fillId="0" borderId="0" xfId="0" applyFont="1" applyFill="1" applyAlignment="1" applyProtection="1">
      <alignment horizontal="left" vertical="center"/>
    </xf>
    <xf numFmtId="0" fontId="20" fillId="3" borderId="0" xfId="0" applyFont="1" applyFill="1" applyAlignment="1">
      <alignment horizontal="left" vertical="center" wrapText="1"/>
    </xf>
    <xf numFmtId="0" fontId="20" fillId="3" borderId="0" xfId="0" applyFont="1" applyFill="1" applyAlignment="1">
      <alignment vertical="center"/>
    </xf>
    <xf numFmtId="0" fontId="20" fillId="0" borderId="0" xfId="0" applyFont="1" applyFill="1" applyAlignment="1" applyProtection="1">
      <alignment horizontal="left" vertical="center" wrapText="1"/>
    </xf>
    <xf numFmtId="0" fontId="8" fillId="3" borderId="0" xfId="0" applyFont="1" applyFill="1" applyAlignment="1">
      <alignment horizontal="center" vertical="center"/>
    </xf>
    <xf numFmtId="0" fontId="8" fillId="3" borderId="0" xfId="0" applyFont="1" applyFill="1" applyAlignment="1">
      <alignment vertical="center"/>
    </xf>
    <xf numFmtId="0" fontId="8" fillId="4" borderId="0" xfId="0" applyFont="1" applyFill="1" applyBorder="1" applyAlignment="1">
      <alignment vertical="center"/>
    </xf>
    <xf numFmtId="0" fontId="20" fillId="4" borderId="0" xfId="0" applyFont="1" applyFill="1" applyBorder="1" applyAlignment="1">
      <alignment horizontal="center" vertical="center"/>
    </xf>
    <xf numFmtId="0" fontId="20" fillId="4" borderId="0" xfId="0" applyFont="1" applyFill="1" applyBorder="1" applyAlignment="1">
      <alignment vertical="center"/>
    </xf>
    <xf numFmtId="0" fontId="8" fillId="4" borderId="0"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44" xfId="0" applyFont="1" applyFill="1" applyBorder="1" applyAlignment="1">
      <alignment horizontal="center" vertical="center" wrapText="1"/>
    </xf>
    <xf numFmtId="0" fontId="26" fillId="2" borderId="44" xfId="0" applyFont="1" applyFill="1" applyBorder="1" applyAlignment="1">
      <alignment horizontal="center" vertical="center"/>
    </xf>
    <xf numFmtId="0" fontId="8" fillId="2" borderId="45"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17" xfId="0" applyFont="1" applyFill="1" applyBorder="1" applyAlignment="1">
      <alignment horizontal="center" vertical="center"/>
    </xf>
    <xf numFmtId="164" fontId="8" fillId="4" borderId="17" xfId="0" applyNumberFormat="1" applyFont="1" applyFill="1" applyBorder="1" applyAlignment="1">
      <alignment horizontal="center" vertical="center"/>
    </xf>
    <xf numFmtId="2" fontId="8" fillId="4" borderId="17" xfId="0" applyNumberFormat="1" applyFont="1" applyFill="1" applyBorder="1" applyAlignment="1">
      <alignment horizontal="center" vertical="center"/>
    </xf>
    <xf numFmtId="2" fontId="8" fillId="4" borderId="37" xfId="0" applyNumberFormat="1" applyFont="1" applyFill="1" applyBorder="1" applyAlignment="1">
      <alignment horizontal="center" vertical="center"/>
    </xf>
    <xf numFmtId="2" fontId="8" fillId="4" borderId="46" xfId="0" applyNumberFormat="1" applyFont="1" applyFill="1" applyBorder="1" applyAlignment="1">
      <alignment horizontal="center" vertical="center"/>
    </xf>
    <xf numFmtId="0" fontId="15" fillId="3" borderId="21" xfId="0" applyFont="1" applyFill="1" applyBorder="1" applyAlignment="1">
      <alignment horizontal="center" vertical="center"/>
    </xf>
    <xf numFmtId="0" fontId="15" fillId="3" borderId="17" xfId="0" applyFont="1" applyFill="1" applyBorder="1" applyAlignment="1">
      <alignment horizontal="center" vertical="center"/>
    </xf>
    <xf numFmtId="164" fontId="15" fillId="4" borderId="17" xfId="0" applyNumberFormat="1" applyFont="1" applyFill="1" applyBorder="1" applyAlignment="1">
      <alignment horizontal="center" vertical="center"/>
    </xf>
    <xf numFmtId="2" fontId="15" fillId="4" borderId="17" xfId="0" applyNumberFormat="1" applyFont="1" applyFill="1" applyBorder="1" applyAlignment="1">
      <alignment horizontal="center" vertical="center"/>
    </xf>
    <xf numFmtId="2" fontId="15" fillId="4" borderId="37" xfId="0" applyNumberFormat="1" applyFont="1" applyFill="1" applyBorder="1" applyAlignment="1">
      <alignment horizontal="center" vertical="center"/>
    </xf>
    <xf numFmtId="2" fontId="15" fillId="4" borderId="46" xfId="0" applyNumberFormat="1" applyFont="1" applyFill="1" applyBorder="1" applyAlignment="1">
      <alignment horizontal="center" vertical="center"/>
    </xf>
    <xf numFmtId="0" fontId="8" fillId="3" borderId="22" xfId="0" applyFont="1" applyFill="1" applyBorder="1" applyAlignment="1">
      <alignment horizontal="center" vertical="center" wrapText="1"/>
    </xf>
    <xf numFmtId="0" fontId="8" fillId="3" borderId="18" xfId="0" applyFont="1" applyFill="1" applyBorder="1" applyAlignment="1">
      <alignment horizontal="center" vertical="center" wrapText="1"/>
    </xf>
    <xf numFmtId="164" fontId="8" fillId="4" borderId="18" xfId="0" applyNumberFormat="1" applyFont="1" applyFill="1" applyBorder="1" applyAlignment="1">
      <alignment horizontal="center" vertical="center"/>
    </xf>
    <xf numFmtId="2" fontId="8" fillId="4" borderId="18" xfId="0" applyNumberFormat="1" applyFont="1" applyFill="1" applyBorder="1" applyAlignment="1">
      <alignment horizontal="center" vertical="center"/>
    </xf>
    <xf numFmtId="2" fontId="8" fillId="4" borderId="48" xfId="0" applyNumberFormat="1" applyFont="1" applyFill="1" applyBorder="1" applyAlignment="1">
      <alignment horizontal="center" vertical="center"/>
    </xf>
    <xf numFmtId="2" fontId="8" fillId="4" borderId="47" xfId="0" applyNumberFormat="1" applyFont="1" applyFill="1" applyBorder="1" applyAlignment="1">
      <alignment horizontal="center" vertical="center"/>
    </xf>
    <xf numFmtId="0" fontId="8" fillId="3" borderId="0" xfId="0" applyFont="1" applyFill="1" applyAlignment="1">
      <alignment horizontal="left" vertical="center"/>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46" xfId="0" applyFont="1" applyFill="1" applyBorder="1" applyAlignment="1">
      <alignment horizontal="center" vertical="center"/>
    </xf>
    <xf numFmtId="164" fontId="8" fillId="4" borderId="46" xfId="0" applyNumberFormat="1" applyFont="1" applyFill="1" applyBorder="1" applyAlignment="1">
      <alignment horizontal="center" vertical="center"/>
    </xf>
    <xf numFmtId="164" fontId="8" fillId="4" borderId="47" xfId="0" applyNumberFormat="1" applyFont="1" applyFill="1" applyBorder="1" applyAlignment="1">
      <alignment horizontal="center" vertical="center"/>
    </xf>
    <xf numFmtId="0" fontId="8" fillId="2" borderId="43" xfId="0" applyFont="1" applyFill="1" applyBorder="1" applyAlignment="1">
      <alignment horizontal="center" vertical="center" wrapText="1"/>
    </xf>
    <xf numFmtId="164" fontId="8" fillId="3" borderId="17" xfId="0" applyNumberFormat="1" applyFont="1" applyFill="1" applyBorder="1" applyAlignment="1">
      <alignment horizontal="center" vertical="center" wrapText="1"/>
    </xf>
    <xf numFmtId="164" fontId="8" fillId="3" borderId="18" xfId="0" applyNumberFormat="1" applyFont="1" applyFill="1" applyBorder="1" applyAlignment="1">
      <alignment horizontal="center" vertical="center" wrapText="1"/>
    </xf>
    <xf numFmtId="0" fontId="8" fillId="0" borderId="0" xfId="0" applyFont="1"/>
    <xf numFmtId="0" fontId="8" fillId="0" borderId="16" xfId="0" applyFont="1" applyBorder="1" applyAlignment="1">
      <alignment horizontal="left"/>
    </xf>
    <xf numFmtId="14" fontId="8" fillId="0" borderId="12" xfId="0" applyNumberFormat="1" applyFont="1" applyBorder="1" applyAlignment="1">
      <alignment horizontal="center"/>
    </xf>
    <xf numFmtId="0" fontId="8" fillId="0" borderId="13" xfId="0" applyFont="1" applyBorder="1" applyAlignment="1">
      <alignment horizontal="left"/>
    </xf>
    <xf numFmtId="0" fontId="8" fillId="0" borderId="16" xfId="0" applyFont="1" applyBorder="1"/>
    <xf numFmtId="0" fontId="8" fillId="0" borderId="13" xfId="0" applyFont="1" applyBorder="1"/>
    <xf numFmtId="0" fontId="8" fillId="0" borderId="24" xfId="0" applyFont="1" applyBorder="1"/>
    <xf numFmtId="0" fontId="8" fillId="0" borderId="25" xfId="0" applyFont="1" applyBorder="1" applyAlignment="1">
      <alignment horizontal="center"/>
    </xf>
    <xf numFmtId="0" fontId="8" fillId="0" borderId="20" xfId="0" applyFont="1" applyBorder="1"/>
    <xf numFmtId="0" fontId="19" fillId="7" borderId="31" xfId="0" applyFont="1" applyFill="1" applyBorder="1" applyAlignment="1">
      <alignment horizontal="left"/>
    </xf>
    <xf numFmtId="0" fontId="19" fillId="7" borderId="42" xfId="0" applyFont="1" applyFill="1" applyBorder="1" applyAlignment="1">
      <alignment horizontal="left"/>
    </xf>
    <xf numFmtId="0" fontId="19" fillId="7" borderId="40" xfId="0" applyFont="1" applyFill="1" applyBorder="1" applyAlignment="1">
      <alignment horizontal="left"/>
    </xf>
    <xf numFmtId="0" fontId="8" fillId="0" borderId="0" xfId="0" applyFont="1" applyFill="1" applyAlignment="1" applyProtection="1">
      <alignment horizontal="center"/>
    </xf>
    <xf numFmtId="0" fontId="8" fillId="0" borderId="0" xfId="0" applyFont="1" applyFill="1" applyProtection="1"/>
    <xf numFmtId="0" fontId="8" fillId="0" borderId="0" xfId="0" applyFont="1" applyFill="1" applyAlignment="1" applyProtection="1">
      <alignment horizontal="left"/>
    </xf>
    <xf numFmtId="0" fontId="8" fillId="0" borderId="0" xfId="0" applyFont="1" applyFill="1" applyAlignment="1" applyProtection="1"/>
    <xf numFmtId="0" fontId="20" fillId="3" borderId="0" xfId="0" applyFont="1" applyFill="1" applyAlignment="1">
      <alignment horizontal="left" vertical="center"/>
    </xf>
    <xf numFmtId="0" fontId="8" fillId="0" borderId="0" xfId="0" applyFont="1" applyFill="1" applyAlignment="1" applyProtection="1">
      <alignment horizontal="center" vertical="center"/>
    </xf>
    <xf numFmtId="0" fontId="8" fillId="0" borderId="0" xfId="0" applyFont="1" applyFill="1" applyAlignment="1" applyProtection="1">
      <alignment vertical="center"/>
    </xf>
    <xf numFmtId="0" fontId="20" fillId="3" borderId="0" xfId="0" applyFont="1" applyFill="1" applyAlignment="1">
      <alignment horizontal="center" vertical="center"/>
    </xf>
    <xf numFmtId="0" fontId="8" fillId="0" borderId="0" xfId="0" applyFont="1" applyFill="1" applyBorder="1" applyProtection="1"/>
    <xf numFmtId="0" fontId="8" fillId="0" borderId="0" xfId="0" applyFont="1" applyFill="1" applyAlignment="1" applyProtection="1">
      <alignment horizontal="left" vertical="center"/>
    </xf>
    <xf numFmtId="0" fontId="11" fillId="0" borderId="0" xfId="0" applyFont="1" applyFill="1" applyProtection="1"/>
    <xf numFmtId="0" fontId="8" fillId="3" borderId="0" xfId="0" applyFont="1" applyFill="1" applyAlignment="1">
      <alignment horizontal="left" vertical="top"/>
    </xf>
    <xf numFmtId="0" fontId="8" fillId="0" borderId="16" xfId="0" applyFont="1" applyFill="1" applyBorder="1" applyAlignment="1" applyProtection="1">
      <alignment horizontal="center"/>
    </xf>
    <xf numFmtId="165" fontId="8" fillId="6" borderId="12" xfId="0" applyNumberFormat="1" applyFont="1" applyFill="1" applyBorder="1" applyAlignment="1" applyProtection="1">
      <alignment horizontal="center"/>
      <protection locked="0"/>
    </xf>
    <xf numFmtId="165" fontId="8" fillId="0" borderId="4" xfId="0" applyNumberFormat="1" applyFont="1" applyFill="1" applyBorder="1" applyAlignment="1" applyProtection="1">
      <alignment horizontal="center"/>
      <protection hidden="1"/>
    </xf>
    <xf numFmtId="165" fontId="8" fillId="6" borderId="13" xfId="0" applyNumberFormat="1" applyFont="1" applyFill="1" applyBorder="1" applyAlignment="1" applyProtection="1">
      <alignment horizontal="center"/>
      <protection locked="0"/>
    </xf>
    <xf numFmtId="0" fontId="8" fillId="0" borderId="24" xfId="0" applyFont="1" applyFill="1" applyBorder="1" applyAlignment="1" applyProtection="1">
      <alignment horizontal="center"/>
    </xf>
    <xf numFmtId="165" fontId="8" fillId="6" borderId="25" xfId="0" applyNumberFormat="1" applyFont="1" applyFill="1" applyBorder="1" applyAlignment="1" applyProtection="1">
      <alignment horizontal="center"/>
      <protection locked="0"/>
    </xf>
    <xf numFmtId="165" fontId="8" fillId="0" borderId="26" xfId="0" applyNumberFormat="1" applyFont="1" applyFill="1" applyBorder="1" applyAlignment="1" applyProtection="1">
      <alignment horizontal="center"/>
      <protection hidden="1"/>
    </xf>
    <xf numFmtId="165" fontId="8" fillId="6" borderId="20" xfId="0" applyNumberFormat="1" applyFont="1" applyFill="1" applyBorder="1" applyAlignment="1" applyProtection="1">
      <alignment horizontal="center"/>
      <protection locked="0"/>
    </xf>
    <xf numFmtId="0" fontId="9" fillId="0" borderId="0" xfId="0" applyFont="1" applyFill="1" applyAlignment="1" applyProtection="1"/>
    <xf numFmtId="0" fontId="14" fillId="0" borderId="0" xfId="0" applyFont="1" applyFill="1" applyAlignment="1" applyProtection="1"/>
    <xf numFmtId="0" fontId="8" fillId="0" borderId="0" xfId="0" applyFont="1" applyAlignment="1" applyProtection="1">
      <alignment vertical="center" wrapText="1"/>
    </xf>
    <xf numFmtId="0" fontId="9" fillId="0" borderId="0" xfId="0" applyFont="1" applyFill="1" applyAlignment="1" applyProtection="1">
      <alignment horizontal="left" vertical="center"/>
    </xf>
    <xf numFmtId="0" fontId="11" fillId="0" borderId="0" xfId="0" applyFont="1" applyFill="1" applyAlignment="1" applyProtection="1">
      <alignment vertical="center"/>
    </xf>
    <xf numFmtId="2" fontId="8" fillId="0" borderId="0" xfId="0" applyNumberFormat="1" applyFont="1" applyFill="1" applyAlignment="1" applyProtection="1">
      <alignment horizontal="center" vertical="center"/>
    </xf>
    <xf numFmtId="0" fontId="8" fillId="0" borderId="0" xfId="0" applyFont="1" applyAlignment="1" applyProtection="1">
      <alignment horizontal="left" vertical="center" wrapText="1"/>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23" xfId="0" applyFont="1" applyFill="1" applyBorder="1" applyAlignment="1" applyProtection="1">
      <alignment vertical="center"/>
    </xf>
    <xf numFmtId="0" fontId="8" fillId="0" borderId="11" xfId="0" applyFont="1" applyFill="1" applyBorder="1" applyAlignment="1" applyProtection="1">
      <alignment vertical="center"/>
    </xf>
    <xf numFmtId="0" fontId="8" fillId="0" borderId="24"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16" xfId="0" applyFont="1" applyFill="1" applyBorder="1" applyAlignment="1" applyProtection="1">
      <alignment vertical="center"/>
    </xf>
    <xf numFmtId="0" fontId="8" fillId="0" borderId="13" xfId="0" applyFont="1" applyFill="1" applyBorder="1" applyAlignment="1" applyProtection="1">
      <alignment vertical="center"/>
    </xf>
    <xf numFmtId="0" fontId="8" fillId="0" borderId="23" xfId="0" applyFont="1" applyFill="1" applyBorder="1" applyAlignment="1" applyProtection="1">
      <alignment horizontal="center" vertical="center"/>
      <protection hidden="1"/>
    </xf>
    <xf numFmtId="0" fontId="8" fillId="0" borderId="27" xfId="0" applyFont="1" applyFill="1" applyBorder="1" applyAlignment="1" applyProtection="1">
      <alignment horizontal="left" vertical="center"/>
      <protection hidden="1"/>
    </xf>
    <xf numFmtId="165" fontId="8" fillId="0" borderId="9" xfId="0" applyNumberFormat="1" applyFont="1" applyFill="1" applyBorder="1" applyAlignment="1" applyProtection="1">
      <alignment horizontal="center" vertical="center"/>
      <protection hidden="1"/>
    </xf>
    <xf numFmtId="165" fontId="8" fillId="0" borderId="27" xfId="0" applyNumberFormat="1" applyFont="1" applyFill="1" applyBorder="1" applyAlignment="1" applyProtection="1">
      <alignment horizontal="center" vertical="center"/>
      <protection hidden="1"/>
    </xf>
    <xf numFmtId="2" fontId="8" fillId="0" borderId="28" xfId="0" applyNumberFormat="1" applyFont="1" applyFill="1" applyBorder="1" applyAlignment="1" applyProtection="1">
      <alignment horizontal="center" vertical="center"/>
      <protection hidden="1"/>
    </xf>
    <xf numFmtId="2" fontId="8" fillId="0" borderId="41" xfId="0" applyNumberFormat="1" applyFont="1" applyFill="1" applyBorder="1" applyAlignment="1" applyProtection="1">
      <alignment horizontal="center" vertical="center"/>
      <protection hidden="1"/>
    </xf>
    <xf numFmtId="2" fontId="8" fillId="0" borderId="11" xfId="0" applyNumberFormat="1" applyFont="1" applyFill="1" applyBorder="1" applyAlignment="1" applyProtection="1">
      <alignment horizontal="center" vertical="center"/>
      <protection hidden="1"/>
    </xf>
    <xf numFmtId="2" fontId="8" fillId="0" borderId="33" xfId="0" applyNumberFormat="1" applyFont="1" applyFill="1" applyBorder="1" applyAlignment="1" applyProtection="1">
      <alignment horizontal="center" vertical="center"/>
      <protection hidden="1"/>
    </xf>
    <xf numFmtId="2" fontId="8" fillId="0" borderId="23" xfId="0" applyNumberFormat="1" applyFont="1" applyFill="1" applyBorder="1" applyAlignment="1" applyProtection="1">
      <alignment horizontal="center" vertical="center"/>
      <protection hidden="1"/>
    </xf>
    <xf numFmtId="2" fontId="8" fillId="0" borderId="9" xfId="0" applyNumberFormat="1" applyFont="1" applyFill="1" applyBorder="1" applyAlignment="1" applyProtection="1">
      <alignment horizontal="center" vertical="center"/>
      <protection hidden="1"/>
    </xf>
    <xf numFmtId="0" fontId="8" fillId="0" borderId="16" xfId="0" applyFont="1" applyFill="1" applyBorder="1" applyAlignment="1" applyProtection="1">
      <alignment horizontal="center" vertical="center"/>
      <protection hidden="1"/>
    </xf>
    <xf numFmtId="0" fontId="8" fillId="0" borderId="4" xfId="0" applyFont="1" applyFill="1" applyBorder="1" applyAlignment="1" applyProtection="1">
      <alignment horizontal="left" vertical="center"/>
      <protection hidden="1"/>
    </xf>
    <xf numFmtId="165" fontId="8" fillId="0" borderId="12" xfId="0" applyNumberFormat="1" applyFont="1" applyFill="1" applyBorder="1" applyAlignment="1" applyProtection="1">
      <alignment horizontal="center" vertical="center"/>
      <protection hidden="1"/>
    </xf>
    <xf numFmtId="165" fontId="8" fillId="0" borderId="4" xfId="0" applyNumberFormat="1" applyFont="1" applyFill="1" applyBorder="1" applyAlignment="1" applyProtection="1">
      <alignment horizontal="center" vertical="center"/>
      <protection hidden="1"/>
    </xf>
    <xf numFmtId="2" fontId="8" fillId="0" borderId="32" xfId="0" applyNumberFormat="1" applyFont="1" applyFill="1" applyBorder="1" applyAlignment="1" applyProtection="1">
      <alignment horizontal="center" vertical="center"/>
      <protection hidden="1"/>
    </xf>
    <xf numFmtId="2" fontId="8" fillId="0" borderId="5" xfId="0" applyNumberFormat="1" applyFont="1" applyFill="1" applyBorder="1" applyAlignment="1" applyProtection="1">
      <alignment horizontal="center" vertical="center"/>
      <protection hidden="1"/>
    </xf>
    <xf numFmtId="2" fontId="8" fillId="0" borderId="13" xfId="0" applyNumberFormat="1" applyFont="1" applyFill="1" applyBorder="1" applyAlignment="1" applyProtection="1">
      <alignment horizontal="center" vertical="center"/>
      <protection hidden="1"/>
    </xf>
    <xf numFmtId="2" fontId="8" fillId="0" borderId="34" xfId="0" applyNumberFormat="1" applyFont="1" applyFill="1" applyBorder="1" applyAlignment="1" applyProtection="1">
      <alignment horizontal="center" vertical="center"/>
      <protection hidden="1"/>
    </xf>
    <xf numFmtId="2" fontId="8" fillId="0" borderId="16" xfId="0" applyNumberFormat="1" applyFont="1" applyFill="1" applyBorder="1" applyAlignment="1" applyProtection="1">
      <alignment horizontal="center" vertical="center"/>
      <protection hidden="1"/>
    </xf>
    <xf numFmtId="2" fontId="8" fillId="0" borderId="12" xfId="0" applyNumberFormat="1" applyFont="1" applyFill="1" applyBorder="1" applyAlignment="1" applyProtection="1">
      <alignment horizontal="center" vertical="center"/>
      <protection hidden="1"/>
    </xf>
    <xf numFmtId="2" fontId="8" fillId="0" borderId="13" xfId="0" applyNumberFormat="1" applyFont="1" applyFill="1" applyBorder="1" applyAlignment="1" applyProtection="1">
      <alignment vertical="center"/>
    </xf>
    <xf numFmtId="0" fontId="8" fillId="0" borderId="24" xfId="0" applyFont="1" applyFill="1" applyBorder="1" applyAlignment="1" applyProtection="1">
      <alignment vertical="center"/>
    </xf>
    <xf numFmtId="2" fontId="8" fillId="0" borderId="20" xfId="0" applyNumberFormat="1" applyFont="1" applyFill="1" applyBorder="1" applyAlignment="1" applyProtection="1">
      <alignment vertical="center"/>
    </xf>
    <xf numFmtId="0" fontId="8" fillId="0" borderId="24" xfId="0" applyFont="1" applyFill="1" applyBorder="1" applyAlignment="1" applyProtection="1">
      <alignment horizontal="center" vertical="center"/>
      <protection hidden="1"/>
    </xf>
    <xf numFmtId="0" fontId="8" fillId="0" borderId="26" xfId="0" applyFont="1" applyFill="1" applyBorder="1" applyAlignment="1" applyProtection="1">
      <alignment horizontal="left" vertical="center"/>
      <protection hidden="1"/>
    </xf>
    <xf numFmtId="165" fontId="8" fillId="0" borderId="25" xfId="0" applyNumberFormat="1" applyFont="1" applyFill="1" applyBorder="1" applyAlignment="1" applyProtection="1">
      <alignment horizontal="center" vertical="center"/>
      <protection hidden="1"/>
    </xf>
    <xf numFmtId="165" fontId="8" fillId="0" borderId="26" xfId="0" applyNumberFormat="1" applyFont="1" applyFill="1" applyBorder="1" applyAlignment="1" applyProtection="1">
      <alignment horizontal="center" vertical="center"/>
      <protection hidden="1"/>
    </xf>
    <xf numFmtId="2" fontId="8" fillId="0" borderId="29" xfId="0" applyNumberFormat="1" applyFont="1" applyFill="1" applyBorder="1" applyAlignment="1" applyProtection="1">
      <alignment horizontal="center" vertical="center"/>
      <protection hidden="1"/>
    </xf>
    <xf numFmtId="2" fontId="8" fillId="0" borderId="38" xfId="0" applyNumberFormat="1" applyFont="1" applyFill="1" applyBorder="1" applyAlignment="1" applyProtection="1">
      <alignment horizontal="center" vertical="center"/>
      <protection hidden="1"/>
    </xf>
    <xf numFmtId="2" fontId="8" fillId="0" borderId="20" xfId="0" applyNumberFormat="1" applyFont="1" applyFill="1" applyBorder="1" applyAlignment="1" applyProtection="1">
      <alignment horizontal="center" vertical="center"/>
      <protection hidden="1"/>
    </xf>
    <xf numFmtId="2" fontId="8" fillId="0" borderId="35" xfId="0" applyNumberFormat="1" applyFont="1" applyFill="1" applyBorder="1" applyAlignment="1" applyProtection="1">
      <alignment horizontal="center" vertical="center"/>
      <protection hidden="1"/>
    </xf>
    <xf numFmtId="2" fontId="8" fillId="0" borderId="24" xfId="0" applyNumberFormat="1" applyFont="1" applyFill="1" applyBorder="1" applyAlignment="1" applyProtection="1">
      <alignment horizontal="center" vertical="center"/>
      <protection hidden="1"/>
    </xf>
    <xf numFmtId="2" fontId="8" fillId="0" borderId="25" xfId="0" applyNumberFormat="1" applyFont="1" applyFill="1" applyBorder="1" applyAlignment="1" applyProtection="1">
      <alignment horizontal="center" vertical="center"/>
      <protection hidden="1"/>
    </xf>
    <xf numFmtId="0" fontId="8" fillId="8" borderId="12" xfId="0" applyFont="1" applyFill="1" applyBorder="1" applyAlignment="1" applyProtection="1">
      <alignment horizontal="left"/>
      <protection locked="0"/>
    </xf>
    <xf numFmtId="165" fontId="8" fillId="8" borderId="12" xfId="0" applyNumberFormat="1" applyFont="1" applyFill="1" applyBorder="1" applyAlignment="1" applyProtection="1">
      <alignment horizontal="center"/>
      <protection locked="0"/>
    </xf>
    <xf numFmtId="165" fontId="8" fillId="8" borderId="0" xfId="0" applyNumberFormat="1" applyFont="1" applyFill="1" applyBorder="1" applyAlignment="1" applyProtection="1">
      <alignment horizontal="center"/>
      <protection locked="0"/>
    </xf>
    <xf numFmtId="0" fontId="8" fillId="8" borderId="25" xfId="0" applyFont="1" applyFill="1" applyBorder="1" applyAlignment="1" applyProtection="1">
      <alignment horizontal="left"/>
      <protection locked="0"/>
    </xf>
    <xf numFmtId="165" fontId="8" fillId="8" borderId="25" xfId="0" applyNumberFormat="1" applyFont="1" applyFill="1" applyBorder="1" applyAlignment="1" applyProtection="1">
      <alignment horizontal="center"/>
      <protection locked="0"/>
    </xf>
    <xf numFmtId="165" fontId="8" fillId="8" borderId="30" xfId="0" applyNumberFormat="1" applyFont="1" applyFill="1" applyBorder="1" applyAlignment="1" applyProtection="1">
      <alignment horizontal="center"/>
      <protection locked="0"/>
    </xf>
    <xf numFmtId="0" fontId="8" fillId="7" borderId="43" xfId="0" applyFont="1" applyFill="1" applyBorder="1" applyAlignment="1" applyProtection="1">
      <alignment horizontal="left" vertical="center"/>
    </xf>
    <xf numFmtId="0" fontId="8" fillId="7" borderId="44" xfId="0" applyFont="1" applyFill="1" applyBorder="1" applyAlignment="1" applyProtection="1">
      <alignment horizontal="center" vertical="center"/>
    </xf>
    <xf numFmtId="0" fontId="8" fillId="7" borderId="45" xfId="0" applyFont="1" applyFill="1" applyBorder="1" applyAlignment="1" applyProtection="1">
      <alignment horizontal="center" vertical="center"/>
    </xf>
    <xf numFmtId="0" fontId="8" fillId="8" borderId="22" xfId="0" applyFont="1" applyFill="1" applyBorder="1" applyAlignment="1" applyProtection="1">
      <alignment horizontal="left" vertical="center"/>
      <protection locked="0"/>
    </xf>
    <xf numFmtId="164" fontId="8" fillId="8" borderId="18" xfId="0" applyNumberFormat="1" applyFont="1" applyFill="1" applyBorder="1" applyAlignment="1" applyProtection="1">
      <alignment horizontal="center" vertical="center"/>
      <protection locked="0"/>
    </xf>
    <xf numFmtId="2" fontId="8" fillId="8" borderId="18" xfId="0" applyNumberFormat="1" applyFont="1" applyFill="1" applyBorder="1" applyAlignment="1" applyProtection="1">
      <alignment horizontal="center" vertical="center"/>
      <protection locked="0"/>
    </xf>
    <xf numFmtId="2" fontId="8" fillId="6" borderId="18" xfId="0" applyNumberFormat="1" applyFont="1" applyFill="1" applyBorder="1" applyAlignment="1" applyProtection="1">
      <alignment horizontal="center" vertical="center"/>
      <protection locked="0"/>
    </xf>
    <xf numFmtId="2" fontId="8" fillId="6" borderId="47" xfId="0" applyNumberFormat="1" applyFont="1" applyFill="1" applyBorder="1" applyAlignment="1" applyProtection="1">
      <alignment horizontal="center" vertical="center"/>
      <protection locked="0"/>
    </xf>
    <xf numFmtId="0" fontId="8" fillId="0" borderId="0" xfId="0" applyFont="1" applyAlignment="1" applyProtection="1">
      <alignment horizontal="left" vertical="center"/>
    </xf>
    <xf numFmtId="0" fontId="8" fillId="7" borderId="9" xfId="0" applyFont="1" applyFill="1" applyBorder="1" applyAlignment="1" applyProtection="1">
      <alignment horizontal="center" vertical="center"/>
    </xf>
    <xf numFmtId="0" fontId="8" fillId="7" borderId="9" xfId="0" applyFont="1" applyFill="1" applyBorder="1" applyAlignment="1" applyProtection="1">
      <alignment horizontal="center" vertical="center" wrapText="1"/>
    </xf>
    <xf numFmtId="2" fontId="8" fillId="0" borderId="0" xfId="0" applyNumberFormat="1" applyFont="1" applyFill="1" applyBorder="1" applyAlignment="1" applyProtection="1">
      <alignment vertical="center"/>
    </xf>
    <xf numFmtId="0" fontId="32" fillId="7" borderId="23" xfId="0" applyFont="1" applyFill="1" applyBorder="1" applyAlignment="1" applyProtection="1">
      <alignment horizontal="center" vertical="center" wrapText="1"/>
    </xf>
    <xf numFmtId="0" fontId="17" fillId="7" borderId="9" xfId="0" applyFont="1" applyFill="1" applyBorder="1" applyAlignment="1" applyProtection="1">
      <alignment horizontal="center" vertical="center" wrapText="1"/>
    </xf>
    <xf numFmtId="0" fontId="33" fillId="7" borderId="33" xfId="0" applyFont="1" applyFill="1" applyBorder="1" applyAlignment="1" applyProtection="1">
      <alignment horizontal="center" vertical="center" wrapText="1"/>
    </xf>
    <xf numFmtId="0" fontId="17" fillId="7" borderId="33" xfId="0" applyFont="1" applyFill="1" applyBorder="1" applyAlignment="1" applyProtection="1">
      <alignment horizontal="center" vertical="center" wrapText="1"/>
    </xf>
    <xf numFmtId="0" fontId="8" fillId="0" borderId="1" xfId="0" applyFont="1" applyFill="1" applyBorder="1" applyAlignment="1" applyProtection="1">
      <alignment vertical="center"/>
    </xf>
    <xf numFmtId="0" fontId="8" fillId="0" borderId="0" xfId="0" applyFont="1" applyFill="1" applyAlignment="1" applyProtection="1">
      <alignment vertical="center"/>
      <protection locked="0"/>
    </xf>
    <xf numFmtId="0" fontId="8" fillId="0" borderId="4" xfId="0" applyFont="1" applyFill="1" applyBorder="1" applyAlignment="1" applyProtection="1">
      <alignment vertical="center"/>
    </xf>
    <xf numFmtId="0" fontId="8" fillId="0" borderId="6" xfId="0" applyFont="1" applyFill="1" applyBorder="1" applyAlignment="1" applyProtection="1">
      <alignment vertical="center"/>
    </xf>
    <xf numFmtId="0" fontId="35" fillId="0" borderId="0" xfId="0" applyFont="1" applyFill="1" applyAlignment="1" applyProtection="1">
      <alignment vertical="center"/>
    </xf>
    <xf numFmtId="0" fontId="20" fillId="0" borderId="0" xfId="0" applyFont="1" applyFill="1" applyAlignment="1" applyProtection="1">
      <alignment vertical="center"/>
    </xf>
    <xf numFmtId="0" fontId="20" fillId="0" borderId="0" xfId="0" applyFont="1" applyFill="1" applyAlignment="1" applyProtection="1">
      <alignment horizontal="left" vertical="center"/>
      <protection hidden="1"/>
    </xf>
    <xf numFmtId="2" fontId="20" fillId="0" borderId="17" xfId="0" applyNumberFormat="1" applyFont="1" applyFill="1" applyBorder="1" applyAlignment="1" applyProtection="1">
      <alignment horizontal="center" vertical="center"/>
      <protection hidden="1"/>
    </xf>
    <xf numFmtId="0" fontId="8" fillId="0" borderId="20" xfId="0" applyFont="1" applyFill="1" applyBorder="1" applyAlignment="1" applyProtection="1">
      <alignment vertical="center"/>
    </xf>
    <xf numFmtId="0" fontId="29" fillId="0" borderId="0" xfId="0" applyFont="1" applyFill="1" applyAlignment="1" applyProtection="1">
      <alignment vertical="center"/>
    </xf>
    <xf numFmtId="164" fontId="20" fillId="8" borderId="17" xfId="0" applyNumberFormat="1" applyFont="1" applyFill="1" applyBorder="1" applyAlignment="1" applyProtection="1">
      <alignment horizontal="center" vertical="center"/>
      <protection locked="0"/>
    </xf>
    <xf numFmtId="0" fontId="28" fillId="0" borderId="0" xfId="0" applyFont="1" applyFill="1" applyAlignment="1" applyProtection="1">
      <alignment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2" fontId="8" fillId="0" borderId="5" xfId="0" applyNumberFormat="1"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165" fontId="8" fillId="0" borderId="5" xfId="0" applyNumberFormat="1"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15" fillId="0" borderId="23" xfId="0" applyFont="1" applyFill="1" applyBorder="1" applyAlignment="1" applyProtection="1">
      <alignment horizontal="center" vertical="center"/>
    </xf>
    <xf numFmtId="0" fontId="15" fillId="0" borderId="27" xfId="0" applyFont="1" applyFill="1" applyBorder="1" applyAlignment="1" applyProtection="1">
      <alignment horizontal="center" vertical="center"/>
    </xf>
    <xf numFmtId="0" fontId="15" fillId="0" borderId="33"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9" xfId="0" applyFont="1" applyFill="1" applyBorder="1" applyAlignment="1" applyProtection="1">
      <alignment horizontal="center" vertical="center"/>
    </xf>
    <xf numFmtId="0" fontId="15" fillId="0" borderId="7"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2" fontId="8" fillId="0" borderId="16" xfId="0" applyNumberFormat="1" applyFont="1" applyFill="1" applyBorder="1" applyAlignment="1" applyProtection="1">
      <alignment horizontal="center" vertical="center"/>
    </xf>
    <xf numFmtId="2" fontId="8" fillId="0" borderId="0" xfId="0" applyNumberFormat="1" applyFont="1" applyFill="1" applyBorder="1" applyAlignment="1" applyProtection="1">
      <alignment horizontal="center" vertical="center"/>
    </xf>
    <xf numFmtId="2" fontId="8" fillId="0" borderId="13" xfId="0" applyNumberFormat="1" applyFont="1" applyFill="1" applyBorder="1" applyAlignment="1" applyProtection="1">
      <alignment horizontal="center" vertical="center"/>
    </xf>
    <xf numFmtId="0" fontId="36" fillId="0" borderId="16" xfId="0" applyFont="1" applyFill="1" applyBorder="1" applyAlignment="1" applyProtection="1">
      <alignment horizontal="center" vertical="center"/>
    </xf>
    <xf numFmtId="2" fontId="8" fillId="0" borderId="24" xfId="0" applyNumberFormat="1" applyFont="1" applyFill="1" applyBorder="1" applyAlignment="1" applyProtection="1">
      <alignment horizontal="center" vertical="center"/>
    </xf>
    <xf numFmtId="2" fontId="8" fillId="0" borderId="30" xfId="0" applyNumberFormat="1" applyFont="1" applyFill="1" applyBorder="1" applyAlignment="1" applyProtection="1">
      <alignment horizontal="center" vertical="center"/>
    </xf>
    <xf numFmtId="2" fontId="8" fillId="0" borderId="20" xfId="0" applyNumberFormat="1" applyFont="1" applyFill="1" applyBorder="1" applyAlignment="1" applyProtection="1">
      <alignment horizontal="center" vertical="center"/>
    </xf>
    <xf numFmtId="2" fontId="8" fillId="0" borderId="0" xfId="0" applyNumberFormat="1" applyFont="1" applyFill="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15" fillId="0" borderId="2" xfId="0" applyFont="1" applyBorder="1" applyAlignment="1">
      <alignment vertical="center"/>
    </xf>
    <xf numFmtId="0" fontId="18" fillId="0" borderId="0" xfId="0" applyFont="1" applyFill="1" applyAlignment="1" applyProtection="1">
      <alignment vertical="center"/>
    </xf>
    <xf numFmtId="0" fontId="20" fillId="0" borderId="0" xfId="0" applyFont="1" applyFill="1" applyBorder="1" applyAlignment="1" applyProtection="1">
      <alignment vertical="center"/>
    </xf>
    <xf numFmtId="0" fontId="38" fillId="0" borderId="0" xfId="0" applyFont="1" applyFill="1" applyBorder="1" applyAlignment="1" applyProtection="1">
      <alignment vertical="center"/>
    </xf>
    <xf numFmtId="2" fontId="20" fillId="0" borderId="0" xfId="0" applyNumberFormat="1" applyFont="1" applyFill="1" applyBorder="1" applyAlignment="1" applyProtection="1">
      <alignment vertical="center"/>
      <protection hidden="1"/>
    </xf>
    <xf numFmtId="0" fontId="8" fillId="7" borderId="23"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2" fontId="8" fillId="0" borderId="12" xfId="0" applyNumberFormat="1" applyFont="1" applyFill="1" applyBorder="1" applyAlignment="1" applyProtection="1">
      <alignment horizontal="center" vertical="center"/>
    </xf>
    <xf numFmtId="2" fontId="8" fillId="0" borderId="4" xfId="0" applyNumberFormat="1" applyFont="1" applyFill="1" applyBorder="1" applyAlignment="1" applyProtection="1">
      <alignment horizontal="center" vertical="center"/>
    </xf>
    <xf numFmtId="2" fontId="8" fillId="0" borderId="14" xfId="0" applyNumberFormat="1" applyFont="1" applyFill="1" applyBorder="1" applyAlignment="1" applyProtection="1">
      <alignment horizontal="center" vertical="center"/>
    </xf>
    <xf numFmtId="2" fontId="8" fillId="0" borderId="6" xfId="0" applyNumberFormat="1" applyFont="1" applyFill="1" applyBorder="1" applyAlignment="1" applyProtection="1">
      <alignment horizontal="center" vertical="center"/>
    </xf>
    <xf numFmtId="0" fontId="8" fillId="7" borderId="31" xfId="0" applyFont="1" applyFill="1" applyBorder="1" applyAlignment="1" applyProtection="1">
      <alignment horizontal="center" vertical="center" wrapText="1"/>
    </xf>
    <xf numFmtId="0" fontId="8" fillId="7" borderId="49" xfId="0" applyFont="1" applyFill="1" applyBorder="1" applyAlignment="1" applyProtection="1">
      <alignment horizontal="left" vertical="center"/>
    </xf>
    <xf numFmtId="0" fontId="8" fillId="7" borderId="39" xfId="0" applyFont="1" applyFill="1" applyBorder="1" applyAlignment="1" applyProtection="1">
      <alignment horizontal="left" vertical="center"/>
    </xf>
    <xf numFmtId="0" fontId="8" fillId="7" borderId="50" xfId="0" applyFont="1" applyFill="1" applyBorder="1" applyAlignment="1" applyProtection="1">
      <alignment horizontal="left" vertical="center"/>
    </xf>
    <xf numFmtId="0" fontId="8" fillId="7" borderId="42" xfId="0" applyFont="1" applyFill="1" applyBorder="1" applyAlignment="1" applyProtection="1">
      <alignment horizontal="center" vertical="center"/>
    </xf>
    <xf numFmtId="0" fontId="8" fillId="7" borderId="51" xfId="0" applyFont="1" applyFill="1" applyBorder="1" applyAlignment="1" applyProtection="1">
      <alignment horizontal="center" vertical="center"/>
    </xf>
    <xf numFmtId="0" fontId="8" fillId="7" borderId="49" xfId="0" applyFont="1" applyFill="1" applyBorder="1" applyAlignment="1" applyProtection="1">
      <alignment horizontal="center" vertical="center"/>
    </xf>
    <xf numFmtId="0" fontId="8" fillId="7" borderId="52" xfId="0" applyFont="1" applyFill="1" applyBorder="1" applyAlignment="1" applyProtection="1">
      <alignment horizontal="center" vertical="center"/>
    </xf>
    <xf numFmtId="0" fontId="8" fillId="0" borderId="4"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2" fontId="8" fillId="0" borderId="0" xfId="0" applyNumberFormat="1" applyFont="1" applyFill="1" applyBorder="1" applyAlignment="1" applyProtection="1">
      <alignment vertical="center"/>
      <protection hidden="1"/>
    </xf>
    <xf numFmtId="0" fontId="8" fillId="0" borderId="26" xfId="0" applyFont="1" applyFill="1" applyBorder="1" applyAlignment="1" applyProtection="1">
      <alignment vertical="center"/>
      <protection hidden="1"/>
    </xf>
    <xf numFmtId="0" fontId="8" fillId="0" borderId="30" xfId="0" applyFont="1" applyFill="1" applyBorder="1" applyAlignment="1" applyProtection="1">
      <alignment vertical="center"/>
      <protection hidden="1"/>
    </xf>
    <xf numFmtId="0" fontId="18" fillId="0" borderId="0" xfId="0" applyFont="1" applyFill="1" applyAlignment="1" applyProtection="1">
      <alignment horizontal="center" vertical="center"/>
    </xf>
    <xf numFmtId="0" fontId="20" fillId="0" borderId="0" xfId="0" applyFont="1" applyFill="1" applyAlignment="1" applyProtection="1">
      <alignment horizontal="center" vertical="center"/>
    </xf>
    <xf numFmtId="2" fontId="8" fillId="0" borderId="4" xfId="0" applyNumberFormat="1" applyFont="1" applyFill="1" applyBorder="1" applyAlignment="1" applyProtection="1">
      <alignment horizontal="center" vertical="center"/>
      <protection hidden="1"/>
    </xf>
    <xf numFmtId="2" fontId="8" fillId="0" borderId="0" xfId="0" applyNumberFormat="1" applyFont="1" applyFill="1" applyBorder="1" applyAlignment="1" applyProtection="1">
      <alignment horizontal="center" vertical="center"/>
      <protection hidden="1"/>
    </xf>
    <xf numFmtId="2" fontId="8" fillId="0" borderId="26" xfId="0" applyNumberFormat="1" applyFont="1" applyFill="1" applyBorder="1" applyAlignment="1" applyProtection="1">
      <alignment horizontal="center" vertical="center"/>
      <protection hidden="1"/>
    </xf>
    <xf numFmtId="2" fontId="8" fillId="0" borderId="30" xfId="0" applyNumberFormat="1" applyFont="1" applyFill="1" applyBorder="1" applyAlignment="1" applyProtection="1">
      <alignment horizontal="center" vertical="center"/>
      <protection hidden="1"/>
    </xf>
    <xf numFmtId="0" fontId="8" fillId="2" borderId="51" xfId="0" applyFont="1" applyFill="1" applyBorder="1" applyAlignment="1">
      <alignment horizontal="center"/>
    </xf>
    <xf numFmtId="0" fontId="8" fillId="2" borderId="42" xfId="0" applyFont="1" applyFill="1" applyBorder="1" applyAlignment="1" applyProtection="1">
      <alignment horizontal="center"/>
    </xf>
    <xf numFmtId="0" fontId="8" fillId="2" borderId="39" xfId="0" applyFont="1" applyFill="1" applyBorder="1" applyAlignment="1" applyProtection="1">
      <alignment horizontal="center"/>
    </xf>
    <xf numFmtId="0" fontId="8" fillId="2" borderId="49" xfId="0" applyFont="1" applyFill="1" applyBorder="1" applyAlignment="1" applyProtection="1">
      <alignment horizontal="center"/>
    </xf>
    <xf numFmtId="0" fontId="8" fillId="2" borderId="40" xfId="0" applyFont="1" applyFill="1" applyBorder="1" applyAlignment="1" applyProtection="1">
      <alignment horizontal="center"/>
    </xf>
    <xf numFmtId="9" fontId="8" fillId="0" borderId="4" xfId="2" applyFont="1" applyFill="1" applyBorder="1" applyAlignment="1" applyProtection="1">
      <alignment horizontal="center" vertical="center"/>
      <protection hidden="1"/>
    </xf>
    <xf numFmtId="0" fontId="8" fillId="0" borderId="28"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8" fillId="7" borderId="16" xfId="0" applyFont="1" applyFill="1" applyBorder="1" applyAlignment="1" applyProtection="1">
      <alignment horizontal="center" vertical="center"/>
    </xf>
    <xf numFmtId="0" fontId="8" fillId="7" borderId="24" xfId="0" applyFont="1" applyFill="1" applyBorder="1" applyAlignment="1" applyProtection="1">
      <alignment horizontal="center" vertical="center"/>
    </xf>
    <xf numFmtId="0" fontId="8" fillId="3" borderId="0" xfId="0" applyFont="1" applyFill="1" applyAlignment="1">
      <alignment horizontal="left" vertical="center" wrapText="1"/>
    </xf>
    <xf numFmtId="0" fontId="23" fillId="3" borderId="0" xfId="0" applyFont="1" applyFill="1" applyAlignment="1">
      <alignment vertical="center"/>
    </xf>
    <xf numFmtId="0" fontId="20" fillId="3" borderId="0" xfId="0" applyFont="1" applyFill="1" applyAlignment="1">
      <alignment vertical="center" wrapText="1"/>
    </xf>
    <xf numFmtId="0" fontId="15" fillId="7" borderId="42" xfId="0" applyFont="1" applyFill="1" applyBorder="1" applyAlignment="1" applyProtection="1">
      <alignment horizontal="center" vertical="center"/>
    </xf>
    <xf numFmtId="0" fontId="41" fillId="9" borderId="2" xfId="0" applyFont="1" applyFill="1" applyBorder="1" applyAlignment="1">
      <alignment vertical="center"/>
    </xf>
    <xf numFmtId="0" fontId="42" fillId="9" borderId="2" xfId="0" applyFont="1" applyFill="1" applyBorder="1" applyAlignment="1">
      <alignment horizontal="center" vertical="center"/>
    </xf>
    <xf numFmtId="0" fontId="41" fillId="9" borderId="2" xfId="0" applyFont="1" applyFill="1" applyBorder="1" applyAlignment="1">
      <alignment horizontal="center" vertical="center"/>
    </xf>
    <xf numFmtId="0" fontId="41" fillId="9" borderId="0" xfId="0" applyFont="1" applyFill="1" applyBorder="1" applyAlignment="1">
      <alignment vertical="center"/>
    </xf>
    <xf numFmtId="0" fontId="43" fillId="9" borderId="0" xfId="0" applyFont="1" applyFill="1" applyAlignment="1" applyProtection="1">
      <alignment vertical="center" wrapText="1"/>
    </xf>
    <xf numFmtId="0" fontId="41" fillId="9" borderId="0" xfId="0" applyFont="1" applyFill="1" applyAlignment="1" applyProtection="1">
      <alignment vertical="center" wrapText="1"/>
    </xf>
    <xf numFmtId="0" fontId="41" fillId="10" borderId="0" xfId="0" applyFont="1" applyFill="1" applyBorder="1" applyAlignment="1">
      <alignment vertical="center"/>
    </xf>
    <xf numFmtId="0" fontId="42" fillId="10" borderId="0" xfId="0" applyFont="1" applyFill="1" applyAlignment="1" applyProtection="1">
      <alignment vertical="center" wrapText="1"/>
    </xf>
    <xf numFmtId="0" fontId="41" fillId="10" borderId="0" xfId="0" applyFont="1" applyFill="1" applyAlignment="1" applyProtection="1">
      <alignment vertical="center" wrapText="1"/>
    </xf>
    <xf numFmtId="14" fontId="15" fillId="0" borderId="12" xfId="0" applyNumberFormat="1" applyFont="1" applyBorder="1" applyAlignment="1">
      <alignment horizontal="center"/>
    </xf>
    <xf numFmtId="0" fontId="44" fillId="9" borderId="0" xfId="0" applyFont="1" applyFill="1" applyAlignment="1">
      <alignment vertical="center"/>
    </xf>
    <xf numFmtId="0" fontId="41" fillId="9" borderId="0" xfId="0" applyFont="1" applyFill="1" applyAlignment="1">
      <alignment vertical="center"/>
    </xf>
    <xf numFmtId="0" fontId="44" fillId="10" borderId="0" xfId="0" applyFont="1" applyFill="1" applyAlignment="1">
      <alignment vertical="center"/>
    </xf>
    <xf numFmtId="0" fontId="41" fillId="10" borderId="0" xfId="0" applyFont="1" applyFill="1" applyAlignment="1">
      <alignment vertical="center"/>
    </xf>
    <xf numFmtId="0" fontId="42" fillId="9" borderId="0" xfId="0" applyFont="1" applyFill="1" applyAlignment="1">
      <alignment vertical="center"/>
    </xf>
    <xf numFmtId="0" fontId="41" fillId="9" borderId="0" xfId="0" applyFont="1" applyFill="1" applyAlignment="1">
      <alignment horizontal="center" vertical="center"/>
    </xf>
    <xf numFmtId="0" fontId="44" fillId="9" borderId="0" xfId="0" applyFont="1" applyFill="1" applyProtection="1"/>
    <xf numFmtId="0" fontId="41" fillId="9" borderId="0" xfId="0" applyFont="1" applyFill="1" applyAlignment="1" applyProtection="1">
      <alignment horizontal="center"/>
    </xf>
    <xf numFmtId="0" fontId="41" fillId="9" borderId="0" xfId="0" applyFont="1" applyFill="1" applyProtection="1"/>
    <xf numFmtId="0" fontId="40" fillId="2" borderId="4" xfId="1" applyFont="1" applyFill="1" applyBorder="1" applyAlignment="1" applyProtection="1">
      <alignment horizontal="center" vertical="center" wrapText="1"/>
    </xf>
    <xf numFmtId="0" fontId="40" fillId="2" borderId="0" xfId="1" applyFont="1" applyFill="1" applyBorder="1" applyAlignment="1" applyProtection="1">
      <alignment horizontal="center" vertical="center" wrapText="1"/>
    </xf>
    <xf numFmtId="0" fontId="40" fillId="2" borderId="5" xfId="1" applyFont="1" applyFill="1" applyBorder="1" applyAlignment="1" applyProtection="1">
      <alignment horizontal="center" vertical="center" wrapText="1"/>
    </xf>
    <xf numFmtId="0" fontId="20" fillId="3" borderId="0" xfId="0" applyFont="1" applyFill="1" applyAlignment="1">
      <alignment horizontal="left" vertical="center" wrapText="1"/>
    </xf>
    <xf numFmtId="0" fontId="8" fillId="3" borderId="0" xfId="0" applyFont="1" applyFill="1" applyAlignment="1">
      <alignment horizontal="left" vertical="center" wrapText="1"/>
    </xf>
    <xf numFmtId="0" fontId="8" fillId="3" borderId="0" xfId="0" applyFont="1" applyFill="1" applyAlignment="1">
      <alignment vertical="center" wrapText="1"/>
    </xf>
    <xf numFmtId="0" fontId="8" fillId="0" borderId="0" xfId="0" applyFont="1" applyAlignment="1">
      <alignment vertical="center" wrapText="1"/>
    </xf>
    <xf numFmtId="0" fontId="20" fillId="3" borderId="0" xfId="0" applyFont="1" applyFill="1" applyAlignment="1">
      <alignment vertical="center" wrapText="1"/>
    </xf>
    <xf numFmtId="164" fontId="8" fillId="5" borderId="44" xfId="0" applyNumberFormat="1" applyFont="1" applyFill="1" applyBorder="1" applyAlignment="1">
      <alignment horizontal="center" vertical="center"/>
    </xf>
    <xf numFmtId="164" fontId="8" fillId="5" borderId="45" xfId="0" applyNumberFormat="1" applyFont="1" applyFill="1" applyBorder="1" applyAlignment="1">
      <alignment horizontal="center" vertical="center"/>
    </xf>
    <xf numFmtId="0" fontId="8" fillId="2" borderId="43" xfId="0" applyFont="1" applyFill="1" applyBorder="1" applyAlignment="1">
      <alignment horizontal="center" vertical="center"/>
    </xf>
    <xf numFmtId="0" fontId="8" fillId="2" borderId="21" xfId="0" applyFont="1" applyFill="1" applyBorder="1" applyAlignment="1">
      <alignment horizontal="center" vertical="center"/>
    </xf>
    <xf numFmtId="0" fontId="8" fillId="0" borderId="0" xfId="0" applyFont="1" applyFill="1" applyAlignment="1" applyProtection="1">
      <alignment horizontal="left" vertical="center" wrapText="1"/>
    </xf>
    <xf numFmtId="0" fontId="8" fillId="0" borderId="0" xfId="0" applyFont="1" applyAlignment="1"/>
    <xf numFmtId="0" fontId="15" fillId="7" borderId="31" xfId="0" applyFont="1" applyFill="1" applyBorder="1" applyAlignment="1" applyProtection="1">
      <alignment horizontal="center" vertical="center"/>
    </xf>
    <xf numFmtId="0" fontId="15" fillId="7" borderId="39" xfId="0" applyFont="1" applyFill="1" applyBorder="1" applyAlignment="1" applyProtection="1">
      <alignment horizontal="center" vertical="center"/>
    </xf>
    <xf numFmtId="0" fontId="15" fillId="7" borderId="40" xfId="0" applyFont="1" applyFill="1" applyBorder="1" applyAlignment="1" applyProtection="1">
      <alignment horizontal="center" vertical="center"/>
    </xf>
    <xf numFmtId="0" fontId="8" fillId="7" borderId="40" xfId="0" applyFont="1" applyFill="1" applyBorder="1" applyAlignment="1">
      <alignment horizontal="center" vertical="center"/>
    </xf>
    <xf numFmtId="0" fontId="10" fillId="0" borderId="0" xfId="1" applyFont="1" applyFill="1" applyAlignment="1" applyProtection="1">
      <alignment horizontal="center" vertical="center" wrapText="1"/>
    </xf>
    <xf numFmtId="0" fontId="29" fillId="0" borderId="0" xfId="0" applyFont="1" applyFill="1" applyAlignment="1" applyProtection="1">
      <alignment vertical="center" wrapText="1"/>
    </xf>
    <xf numFmtId="0" fontId="32" fillId="7" borderId="31" xfId="0" applyFont="1" applyFill="1" applyBorder="1" applyAlignment="1" applyProtection="1">
      <alignment horizontal="center" vertical="center" wrapText="1"/>
    </xf>
    <xf numFmtId="0" fontId="32" fillId="7" borderId="39" xfId="0" applyFont="1" applyFill="1" applyBorder="1" applyAlignment="1" applyProtection="1">
      <alignment horizontal="center" vertical="center" wrapText="1"/>
    </xf>
    <xf numFmtId="0" fontId="32" fillId="7" borderId="40" xfId="0" applyFont="1" applyFill="1" applyBorder="1" applyAlignment="1" applyProtection="1">
      <alignment horizontal="center" vertical="center" wrapText="1"/>
    </xf>
    <xf numFmtId="0" fontId="17" fillId="7" borderId="31" xfId="0" applyFont="1" applyFill="1" applyBorder="1" applyAlignment="1" applyProtection="1">
      <alignment horizontal="center" vertical="center" wrapText="1"/>
    </xf>
    <xf numFmtId="0" fontId="17" fillId="7" borderId="39" xfId="0" applyFont="1" applyFill="1" applyBorder="1" applyAlignment="1" applyProtection="1">
      <alignment horizontal="center" vertical="center" wrapText="1"/>
    </xf>
    <xf numFmtId="0" fontId="17" fillId="7" borderId="40" xfId="0" applyFont="1" applyFill="1" applyBorder="1" applyAlignment="1" applyProtection="1">
      <alignment horizontal="center" vertical="center" wrapText="1"/>
    </xf>
    <xf numFmtId="0" fontId="33" fillId="7" borderId="31" xfId="0" applyFont="1" applyFill="1" applyBorder="1" applyAlignment="1" applyProtection="1">
      <alignment horizontal="center" vertical="center" wrapText="1"/>
    </xf>
    <xf numFmtId="0" fontId="33" fillId="7" borderId="39" xfId="0" applyFont="1" applyFill="1" applyBorder="1" applyAlignment="1" applyProtection="1">
      <alignment horizontal="center" vertical="center" wrapText="1"/>
    </xf>
    <xf numFmtId="0" fontId="33" fillId="7" borderId="40" xfId="0" applyFont="1" applyFill="1" applyBorder="1" applyAlignment="1" applyProtection="1">
      <alignment horizontal="center" vertical="center" wrapText="1"/>
    </xf>
    <xf numFmtId="0" fontId="19" fillId="0" borderId="0" xfId="0" applyFont="1" applyFill="1" applyAlignment="1" applyProtection="1">
      <alignment horizontal="left" vertical="center" wrapText="1"/>
    </xf>
  </cellXfs>
  <cellStyles count="3">
    <cellStyle name="Hyperlink" xfId="1" builtinId="8"/>
    <cellStyle name="Normal" xfId="0" builtinId="0"/>
    <cellStyle name="Percent" xfId="2" builtinId="5"/>
  </cellStyles>
  <dxfs count="10">
    <dxf>
      <font>
        <b val="0"/>
        <i/>
        <condense val="0"/>
        <extend val="0"/>
        <color indexed="10"/>
      </font>
    </dxf>
    <dxf>
      <font>
        <b val="0"/>
        <i/>
        <condense val="0"/>
        <extend val="0"/>
        <color indexed="10"/>
      </font>
    </dxf>
    <dxf>
      <font>
        <b val="0"/>
        <i/>
        <condense val="0"/>
        <extend val="0"/>
        <color indexed="10"/>
      </font>
    </dxf>
    <dxf>
      <font>
        <b val="0"/>
        <i/>
        <condense val="0"/>
        <extend val="0"/>
        <color indexed="10"/>
      </font>
    </dxf>
    <dxf>
      <font>
        <b val="0"/>
        <i/>
        <condense val="0"/>
        <extend val="0"/>
        <color indexed="10"/>
      </font>
    </dxf>
    <dxf>
      <font>
        <b val="0"/>
        <i/>
        <condense val="0"/>
        <extend val="0"/>
        <color indexed="10"/>
      </font>
    </dxf>
    <dxf>
      <font>
        <b val="0"/>
        <i/>
        <condense val="0"/>
        <extend val="0"/>
        <color indexed="10"/>
      </font>
    </dxf>
    <dxf>
      <font>
        <b val="0"/>
        <i/>
        <condense val="0"/>
        <extend val="0"/>
        <color indexed="10"/>
      </font>
    </dxf>
    <dxf>
      <font>
        <condense val="0"/>
        <extend val="0"/>
        <color indexed="10"/>
      </font>
    </dxf>
    <dxf>
      <fill>
        <patternFill>
          <bgColor indexed="1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2485415589759"/>
          <c:y val="4.5553145336225599E-2"/>
          <c:w val="0.83487780140486567"/>
          <c:h val="0.71149674620390457"/>
        </c:manualLayout>
      </c:layout>
      <c:scatterChart>
        <c:scatterStyle val="lineMarker"/>
        <c:varyColors val="0"/>
        <c:ser>
          <c:idx val="0"/>
          <c:order val="0"/>
          <c:tx>
            <c:strRef>
              <c:f>'Results-2'!$V$38</c:f>
              <c:strCache>
                <c:ptCount val="1"/>
                <c:pt idx="0">
                  <c:v>External, Ug=2.9</c:v>
                </c:pt>
              </c:strCache>
            </c:strRef>
          </c:tx>
          <c:spPr>
            <a:ln w="3175">
              <a:solidFill>
                <a:srgbClr val="0070C0"/>
              </a:solidFill>
              <a:prstDash val="solid"/>
            </a:ln>
          </c:spPr>
          <c:marker>
            <c:symbol val="triangle"/>
            <c:size val="7"/>
            <c:spPr>
              <a:solidFill>
                <a:srgbClr val="0070C0"/>
              </a:solidFill>
              <a:ln>
                <a:noFill/>
                <a:prstDash val="solid"/>
              </a:ln>
            </c:spPr>
          </c:marker>
          <c:xVal>
            <c:numRef>
              <c:f>'Results-2'!$T$40:$T$54</c:f>
              <c:numCache>
                <c:formatCode>General</c:formatCode>
                <c:ptCount val="15"/>
                <c:pt idx="0">
                  <c:v>0.15</c:v>
                </c:pt>
                <c:pt idx="1">
                  <c:v>0.2</c:v>
                </c:pt>
                <c:pt idx="2">
                  <c:v>0.25</c:v>
                </c:pt>
                <c:pt idx="3">
                  <c:v>0.3</c:v>
                </c:pt>
                <c:pt idx="4">
                  <c:v>0.35</c:v>
                </c:pt>
                <c:pt idx="5">
                  <c:v>0.4</c:v>
                </c:pt>
                <c:pt idx="6">
                  <c:v>0.45</c:v>
                </c:pt>
                <c:pt idx="7">
                  <c:v>0.5</c:v>
                </c:pt>
                <c:pt idx="8">
                  <c:v>0.55000000000000004</c:v>
                </c:pt>
                <c:pt idx="9">
                  <c:v>0.6</c:v>
                </c:pt>
                <c:pt idx="10">
                  <c:v>0.65</c:v>
                </c:pt>
                <c:pt idx="11">
                  <c:v>0.7</c:v>
                </c:pt>
                <c:pt idx="12">
                  <c:v>0.75</c:v>
                </c:pt>
                <c:pt idx="13">
                  <c:v>0.8</c:v>
                </c:pt>
                <c:pt idx="14">
                  <c:v>0.85</c:v>
                </c:pt>
              </c:numCache>
            </c:numRef>
          </c:xVal>
          <c:yVal>
            <c:numRef>
              <c:f>'Results-2'!$V$40:$V$54</c:f>
              <c:numCache>
                <c:formatCode>0.00</c:formatCode>
                <c:ptCount val="15"/>
                <c:pt idx="0">
                  <c:v>0.21197860962566845</c:v>
                </c:pt>
                <c:pt idx="1">
                  <c:v>0.22577540106951877</c:v>
                </c:pt>
                <c:pt idx="2">
                  <c:v>0.23957219251336903</c:v>
                </c:pt>
                <c:pt idx="3">
                  <c:v>0.25336898395721924</c:v>
                </c:pt>
                <c:pt idx="4">
                  <c:v>0.26716577540106956</c:v>
                </c:pt>
                <c:pt idx="5">
                  <c:v>0.28096256684491983</c:v>
                </c:pt>
                <c:pt idx="6">
                  <c:v>0.29475935828877009</c:v>
                </c:pt>
                <c:pt idx="7">
                  <c:v>0.30855614973262036</c:v>
                </c:pt>
                <c:pt idx="8">
                  <c:v>0.32235294117647062</c:v>
                </c:pt>
                <c:pt idx="9">
                  <c:v>0.33614973262032083</c:v>
                </c:pt>
                <c:pt idx="10">
                  <c:v>0.34994652406417115</c:v>
                </c:pt>
                <c:pt idx="11">
                  <c:v>0.36374331550802136</c:v>
                </c:pt>
                <c:pt idx="12">
                  <c:v>0.37754010695187168</c:v>
                </c:pt>
                <c:pt idx="13">
                  <c:v>0.39133689839572194</c:v>
                </c:pt>
                <c:pt idx="14">
                  <c:v>0.40513368983957221</c:v>
                </c:pt>
              </c:numCache>
            </c:numRef>
          </c:yVal>
          <c:smooth val="0"/>
          <c:extLst>
            <c:ext xmlns:c16="http://schemas.microsoft.com/office/drawing/2014/chart" uri="{C3380CC4-5D6E-409C-BE32-E72D297353CC}">
              <c16:uniqueId val="{00000003-3913-43B3-A264-8FD4253E2606}"/>
            </c:ext>
          </c:extLst>
        </c:ser>
        <c:ser>
          <c:idx val="1"/>
          <c:order val="1"/>
          <c:tx>
            <c:strRef>
              <c:f>'Results-2'!$W$38</c:f>
              <c:strCache>
                <c:ptCount val="1"/>
                <c:pt idx="0">
                  <c:v>External, Ug=1.1</c:v>
                </c:pt>
              </c:strCache>
            </c:strRef>
          </c:tx>
          <c:spPr>
            <a:ln w="3175">
              <a:solidFill>
                <a:srgbClr val="0070C0"/>
              </a:solidFill>
              <a:prstDash val="solid"/>
            </a:ln>
          </c:spPr>
          <c:marker>
            <c:symbol val="square"/>
            <c:size val="7"/>
            <c:spPr>
              <a:solidFill>
                <a:srgbClr val="0070C0"/>
              </a:solidFill>
              <a:ln>
                <a:noFill/>
                <a:prstDash val="solid"/>
              </a:ln>
            </c:spPr>
          </c:marker>
          <c:xVal>
            <c:numRef>
              <c:f>'Results-2'!$T$40:$T$54</c:f>
              <c:numCache>
                <c:formatCode>General</c:formatCode>
                <c:ptCount val="15"/>
                <c:pt idx="0">
                  <c:v>0.15</c:v>
                </c:pt>
                <c:pt idx="1">
                  <c:v>0.2</c:v>
                </c:pt>
                <c:pt idx="2">
                  <c:v>0.25</c:v>
                </c:pt>
                <c:pt idx="3">
                  <c:v>0.3</c:v>
                </c:pt>
                <c:pt idx="4">
                  <c:v>0.35</c:v>
                </c:pt>
                <c:pt idx="5">
                  <c:v>0.4</c:v>
                </c:pt>
                <c:pt idx="6">
                  <c:v>0.45</c:v>
                </c:pt>
                <c:pt idx="7">
                  <c:v>0.5</c:v>
                </c:pt>
                <c:pt idx="8">
                  <c:v>0.55000000000000004</c:v>
                </c:pt>
                <c:pt idx="9">
                  <c:v>0.6</c:v>
                </c:pt>
                <c:pt idx="10">
                  <c:v>0.65</c:v>
                </c:pt>
                <c:pt idx="11">
                  <c:v>0.7</c:v>
                </c:pt>
                <c:pt idx="12">
                  <c:v>0.75</c:v>
                </c:pt>
                <c:pt idx="13">
                  <c:v>0.8</c:v>
                </c:pt>
                <c:pt idx="14">
                  <c:v>0.85</c:v>
                </c:pt>
              </c:numCache>
            </c:numRef>
          </c:xVal>
          <c:yVal>
            <c:numRef>
              <c:f>'Results-2'!$W$40:$W$54</c:f>
              <c:numCache>
                <c:formatCode>0.00</c:formatCode>
                <c:ptCount val="15"/>
                <c:pt idx="0">
                  <c:v>0.14105263157894737</c:v>
                </c:pt>
                <c:pt idx="1">
                  <c:v>0.15774436090225566</c:v>
                </c:pt>
                <c:pt idx="2">
                  <c:v>0.17443609022556392</c:v>
                </c:pt>
                <c:pt idx="3">
                  <c:v>0.19112781954887217</c:v>
                </c:pt>
                <c:pt idx="4">
                  <c:v>0.20781954887218046</c:v>
                </c:pt>
                <c:pt idx="5">
                  <c:v>0.22451127819548877</c:v>
                </c:pt>
                <c:pt idx="6">
                  <c:v>0.24120300751879703</c:v>
                </c:pt>
                <c:pt idx="7">
                  <c:v>0.25789473684210529</c:v>
                </c:pt>
                <c:pt idx="8">
                  <c:v>0.27458646616541355</c:v>
                </c:pt>
                <c:pt idx="9">
                  <c:v>0.2912781954887218</c:v>
                </c:pt>
                <c:pt idx="10">
                  <c:v>0.30796992481203006</c:v>
                </c:pt>
                <c:pt idx="11">
                  <c:v>0.32466165413533832</c:v>
                </c:pt>
                <c:pt idx="12">
                  <c:v>0.34135338345864663</c:v>
                </c:pt>
                <c:pt idx="13">
                  <c:v>0.35804511278195494</c:v>
                </c:pt>
                <c:pt idx="14">
                  <c:v>0.37473684210526315</c:v>
                </c:pt>
              </c:numCache>
            </c:numRef>
          </c:yVal>
          <c:smooth val="0"/>
          <c:extLst>
            <c:ext xmlns:c16="http://schemas.microsoft.com/office/drawing/2014/chart" uri="{C3380CC4-5D6E-409C-BE32-E72D297353CC}">
              <c16:uniqueId val="{00000004-3913-43B3-A264-8FD4253E2606}"/>
            </c:ext>
          </c:extLst>
        </c:ser>
        <c:ser>
          <c:idx val="2"/>
          <c:order val="2"/>
          <c:tx>
            <c:strRef>
              <c:f>'Results-2'!$X$38</c:f>
              <c:strCache>
                <c:ptCount val="1"/>
                <c:pt idx="0">
                  <c:v>External, Ug=0.8</c:v>
                </c:pt>
              </c:strCache>
            </c:strRef>
          </c:tx>
          <c:spPr>
            <a:ln w="3175">
              <a:solidFill>
                <a:srgbClr val="0070C0"/>
              </a:solidFill>
              <a:prstDash val="solid"/>
            </a:ln>
          </c:spPr>
          <c:marker>
            <c:symbol val="circle"/>
            <c:size val="7"/>
            <c:spPr>
              <a:solidFill>
                <a:srgbClr val="0070C0"/>
              </a:solidFill>
              <a:ln>
                <a:noFill/>
                <a:prstDash val="solid"/>
              </a:ln>
            </c:spPr>
          </c:marker>
          <c:xVal>
            <c:numRef>
              <c:f>'Results-2'!$T$40:$T$54</c:f>
              <c:numCache>
                <c:formatCode>General</c:formatCode>
                <c:ptCount val="15"/>
                <c:pt idx="0">
                  <c:v>0.15</c:v>
                </c:pt>
                <c:pt idx="1">
                  <c:v>0.2</c:v>
                </c:pt>
                <c:pt idx="2">
                  <c:v>0.25</c:v>
                </c:pt>
                <c:pt idx="3">
                  <c:v>0.3</c:v>
                </c:pt>
                <c:pt idx="4">
                  <c:v>0.35</c:v>
                </c:pt>
                <c:pt idx="5">
                  <c:v>0.4</c:v>
                </c:pt>
                <c:pt idx="6">
                  <c:v>0.45</c:v>
                </c:pt>
                <c:pt idx="7">
                  <c:v>0.5</c:v>
                </c:pt>
                <c:pt idx="8">
                  <c:v>0.55000000000000004</c:v>
                </c:pt>
                <c:pt idx="9">
                  <c:v>0.6</c:v>
                </c:pt>
                <c:pt idx="10">
                  <c:v>0.65</c:v>
                </c:pt>
                <c:pt idx="11">
                  <c:v>0.7</c:v>
                </c:pt>
                <c:pt idx="12">
                  <c:v>0.75</c:v>
                </c:pt>
                <c:pt idx="13">
                  <c:v>0.8</c:v>
                </c:pt>
                <c:pt idx="14">
                  <c:v>0.85</c:v>
                </c:pt>
              </c:numCache>
            </c:numRef>
          </c:xVal>
          <c:yVal>
            <c:numRef>
              <c:f>'Results-2'!$X$40:$X$54</c:f>
              <c:numCache>
                <c:formatCode>0.00</c:formatCode>
                <c:ptCount val="15"/>
                <c:pt idx="0">
                  <c:v>0.12322580645161289</c:v>
                </c:pt>
                <c:pt idx="1">
                  <c:v>0.14064516129032259</c:v>
                </c:pt>
                <c:pt idx="2">
                  <c:v>0.15806451612903227</c:v>
                </c:pt>
                <c:pt idx="3">
                  <c:v>0.17548387096774193</c:v>
                </c:pt>
                <c:pt idx="4">
                  <c:v>0.19290322580645158</c:v>
                </c:pt>
                <c:pt idx="5">
                  <c:v>0.21032258064516132</c:v>
                </c:pt>
                <c:pt idx="6">
                  <c:v>0.22774193548387098</c:v>
                </c:pt>
                <c:pt idx="7">
                  <c:v>0.24516129032258066</c:v>
                </c:pt>
                <c:pt idx="8">
                  <c:v>0.26258064516129032</c:v>
                </c:pt>
                <c:pt idx="9">
                  <c:v>0.27999999999999997</c:v>
                </c:pt>
                <c:pt idx="10">
                  <c:v>0.29741935483870968</c:v>
                </c:pt>
                <c:pt idx="11">
                  <c:v>0.31483870967741934</c:v>
                </c:pt>
                <c:pt idx="12">
                  <c:v>0.33225806451612905</c:v>
                </c:pt>
                <c:pt idx="13">
                  <c:v>0.34967741935483876</c:v>
                </c:pt>
                <c:pt idx="14">
                  <c:v>0.36709677419354841</c:v>
                </c:pt>
              </c:numCache>
            </c:numRef>
          </c:yVal>
          <c:smooth val="0"/>
          <c:extLst>
            <c:ext xmlns:c16="http://schemas.microsoft.com/office/drawing/2014/chart" uri="{C3380CC4-5D6E-409C-BE32-E72D297353CC}">
              <c16:uniqueId val="{00000005-3913-43B3-A264-8FD4253E2606}"/>
            </c:ext>
          </c:extLst>
        </c:ser>
        <c:ser>
          <c:idx val="3"/>
          <c:order val="3"/>
          <c:tx>
            <c:strRef>
              <c:f>'Results-2'!$Z$38</c:f>
              <c:strCache>
                <c:ptCount val="1"/>
                <c:pt idx="0">
                  <c:v>Internal, Ug=2.9</c:v>
                </c:pt>
              </c:strCache>
            </c:strRef>
          </c:tx>
          <c:spPr>
            <a:ln w="12700">
              <a:solidFill>
                <a:srgbClr val="FF0000"/>
              </a:solidFill>
              <a:prstDash val="solid"/>
            </a:ln>
          </c:spPr>
          <c:marker>
            <c:symbol val="triangle"/>
            <c:size val="8"/>
            <c:spPr>
              <a:solidFill>
                <a:srgbClr val="FF0000"/>
              </a:solidFill>
              <a:ln>
                <a:noFill/>
                <a:prstDash val="solid"/>
              </a:ln>
            </c:spPr>
          </c:marker>
          <c:xVal>
            <c:numRef>
              <c:f>'Results-2'!$Y$40:$Y$54</c:f>
              <c:numCache>
                <c:formatCode>General</c:formatCode>
                <c:ptCount val="15"/>
                <c:pt idx="0">
                  <c:v>0.15</c:v>
                </c:pt>
                <c:pt idx="1">
                  <c:v>0.2</c:v>
                </c:pt>
                <c:pt idx="2">
                  <c:v>0.25</c:v>
                </c:pt>
                <c:pt idx="3">
                  <c:v>0.3</c:v>
                </c:pt>
                <c:pt idx="4">
                  <c:v>0.35</c:v>
                </c:pt>
                <c:pt idx="5">
                  <c:v>0.4</c:v>
                </c:pt>
                <c:pt idx="6">
                  <c:v>0.45</c:v>
                </c:pt>
                <c:pt idx="7">
                  <c:v>0.5</c:v>
                </c:pt>
                <c:pt idx="8">
                  <c:v>0.55000000000000004</c:v>
                </c:pt>
                <c:pt idx="9">
                  <c:v>0.6</c:v>
                </c:pt>
                <c:pt idx="10">
                  <c:v>0.65</c:v>
                </c:pt>
                <c:pt idx="11">
                  <c:v>0.7</c:v>
                </c:pt>
                <c:pt idx="12">
                  <c:v>0.75</c:v>
                </c:pt>
                <c:pt idx="13">
                  <c:v>0.8</c:v>
                </c:pt>
                <c:pt idx="14">
                  <c:v>0.85</c:v>
                </c:pt>
              </c:numCache>
            </c:numRef>
          </c:xVal>
          <c:yVal>
            <c:numRef>
              <c:f>'Results-2'!$Z$40:$Z$54</c:f>
              <c:numCache>
                <c:formatCode>0.00</c:formatCode>
                <c:ptCount val="15"/>
                <c:pt idx="0">
                  <c:v>0.13928343465045592</c:v>
                </c:pt>
                <c:pt idx="1">
                  <c:v>0.18271124620060791</c:v>
                </c:pt>
                <c:pt idx="2">
                  <c:v>0.2246390577507599</c:v>
                </c:pt>
                <c:pt idx="3">
                  <c:v>0.26506686930091189</c:v>
                </c:pt>
                <c:pt idx="4">
                  <c:v>0.30399468085106385</c:v>
                </c:pt>
                <c:pt idx="5">
                  <c:v>0.34142249240121586</c:v>
                </c:pt>
                <c:pt idx="6">
                  <c:v>0.37735030395136782</c:v>
                </c:pt>
                <c:pt idx="7">
                  <c:v>0.41177811550151977</c:v>
                </c:pt>
                <c:pt idx="8">
                  <c:v>0.44470592705167178</c:v>
                </c:pt>
                <c:pt idx="9">
                  <c:v>0.47613373860182373</c:v>
                </c:pt>
                <c:pt idx="10">
                  <c:v>0.50606155015197574</c:v>
                </c:pt>
                <c:pt idx="11">
                  <c:v>0.53448936170212769</c:v>
                </c:pt>
                <c:pt idx="12">
                  <c:v>0.56141717325227969</c:v>
                </c:pt>
                <c:pt idx="13">
                  <c:v>0.58684498480243164</c:v>
                </c:pt>
                <c:pt idx="14">
                  <c:v>0.61077279635258364</c:v>
                </c:pt>
              </c:numCache>
            </c:numRef>
          </c:yVal>
          <c:smooth val="0"/>
          <c:extLst>
            <c:ext xmlns:c16="http://schemas.microsoft.com/office/drawing/2014/chart" uri="{C3380CC4-5D6E-409C-BE32-E72D297353CC}">
              <c16:uniqueId val="{00000000-3913-43B3-A264-8FD4253E2606}"/>
            </c:ext>
          </c:extLst>
        </c:ser>
        <c:ser>
          <c:idx val="4"/>
          <c:order val="4"/>
          <c:tx>
            <c:strRef>
              <c:f>'Results-2'!$AA$38</c:f>
              <c:strCache>
                <c:ptCount val="1"/>
                <c:pt idx="0">
                  <c:v>Internal, Ug=1.1</c:v>
                </c:pt>
              </c:strCache>
            </c:strRef>
          </c:tx>
          <c:spPr>
            <a:ln w="12700">
              <a:solidFill>
                <a:srgbClr val="FF0000"/>
              </a:solidFill>
              <a:prstDash val="solid"/>
            </a:ln>
          </c:spPr>
          <c:marker>
            <c:symbol val="square"/>
            <c:size val="7"/>
            <c:spPr>
              <a:solidFill>
                <a:srgbClr val="FF0000"/>
              </a:solidFill>
              <a:ln>
                <a:noFill/>
                <a:prstDash val="solid"/>
              </a:ln>
            </c:spPr>
          </c:marker>
          <c:xVal>
            <c:numRef>
              <c:f>'Results-2'!$Y$40:$Y$54</c:f>
              <c:numCache>
                <c:formatCode>General</c:formatCode>
                <c:ptCount val="15"/>
                <c:pt idx="0">
                  <c:v>0.15</c:v>
                </c:pt>
                <c:pt idx="1">
                  <c:v>0.2</c:v>
                </c:pt>
                <c:pt idx="2">
                  <c:v>0.25</c:v>
                </c:pt>
                <c:pt idx="3">
                  <c:v>0.3</c:v>
                </c:pt>
                <c:pt idx="4">
                  <c:v>0.35</c:v>
                </c:pt>
                <c:pt idx="5">
                  <c:v>0.4</c:v>
                </c:pt>
                <c:pt idx="6">
                  <c:v>0.45</c:v>
                </c:pt>
                <c:pt idx="7">
                  <c:v>0.5</c:v>
                </c:pt>
                <c:pt idx="8">
                  <c:v>0.55000000000000004</c:v>
                </c:pt>
                <c:pt idx="9">
                  <c:v>0.6</c:v>
                </c:pt>
                <c:pt idx="10">
                  <c:v>0.65</c:v>
                </c:pt>
                <c:pt idx="11">
                  <c:v>0.7</c:v>
                </c:pt>
                <c:pt idx="12">
                  <c:v>0.75</c:v>
                </c:pt>
                <c:pt idx="13">
                  <c:v>0.8</c:v>
                </c:pt>
                <c:pt idx="14">
                  <c:v>0.85</c:v>
                </c:pt>
              </c:numCache>
            </c:numRef>
          </c:xVal>
          <c:yVal>
            <c:numRef>
              <c:f>'Results-2'!$AA$40:$AA$54</c:f>
              <c:numCache>
                <c:formatCode>0.00</c:formatCode>
                <c:ptCount val="15"/>
                <c:pt idx="0">
                  <c:v>0.14165836012861735</c:v>
                </c:pt>
                <c:pt idx="1">
                  <c:v>0.18587781350482313</c:v>
                </c:pt>
                <c:pt idx="2">
                  <c:v>0.22859726688102894</c:v>
                </c:pt>
                <c:pt idx="3">
                  <c:v>0.26981672025723469</c:v>
                </c:pt>
                <c:pt idx="4">
                  <c:v>0.30953617363344049</c:v>
                </c:pt>
                <c:pt idx="5">
                  <c:v>0.3477556270096463</c:v>
                </c:pt>
                <c:pt idx="6">
                  <c:v>0.3844750803858521</c:v>
                </c:pt>
                <c:pt idx="7">
                  <c:v>0.41969453376205784</c:v>
                </c:pt>
                <c:pt idx="8">
                  <c:v>0.45341398713826364</c:v>
                </c:pt>
                <c:pt idx="9">
                  <c:v>0.48563344051446944</c:v>
                </c:pt>
                <c:pt idx="10">
                  <c:v>0.51635289389067518</c:v>
                </c:pt>
                <c:pt idx="11">
                  <c:v>0.54557234726688097</c:v>
                </c:pt>
                <c:pt idx="12">
                  <c:v>0.57329180064308682</c:v>
                </c:pt>
                <c:pt idx="13">
                  <c:v>0.59951125401929262</c:v>
                </c:pt>
                <c:pt idx="14">
                  <c:v>0.62423070739549835</c:v>
                </c:pt>
              </c:numCache>
            </c:numRef>
          </c:yVal>
          <c:smooth val="0"/>
          <c:extLst>
            <c:ext xmlns:c16="http://schemas.microsoft.com/office/drawing/2014/chart" uri="{C3380CC4-5D6E-409C-BE32-E72D297353CC}">
              <c16:uniqueId val="{00000001-3913-43B3-A264-8FD4253E2606}"/>
            </c:ext>
          </c:extLst>
        </c:ser>
        <c:ser>
          <c:idx val="5"/>
          <c:order val="5"/>
          <c:tx>
            <c:strRef>
              <c:f>'Results-2'!$AB$38</c:f>
              <c:strCache>
                <c:ptCount val="1"/>
                <c:pt idx="0">
                  <c:v>Internal, Ug=0.8</c:v>
                </c:pt>
              </c:strCache>
            </c:strRef>
          </c:tx>
          <c:spPr>
            <a:ln w="12700">
              <a:solidFill>
                <a:srgbClr val="FF0000"/>
              </a:solidFill>
              <a:prstDash val="solid"/>
            </a:ln>
          </c:spPr>
          <c:marker>
            <c:symbol val="circle"/>
            <c:size val="7"/>
            <c:spPr>
              <a:solidFill>
                <a:srgbClr val="FF0000"/>
              </a:solidFill>
              <a:ln>
                <a:noFill/>
                <a:prstDash val="solid"/>
              </a:ln>
            </c:spPr>
          </c:marker>
          <c:xVal>
            <c:numRef>
              <c:f>'Results-2'!$Y$40:$Y$54</c:f>
              <c:numCache>
                <c:formatCode>General</c:formatCode>
                <c:ptCount val="15"/>
                <c:pt idx="0">
                  <c:v>0.15</c:v>
                </c:pt>
                <c:pt idx="1">
                  <c:v>0.2</c:v>
                </c:pt>
                <c:pt idx="2">
                  <c:v>0.25</c:v>
                </c:pt>
                <c:pt idx="3">
                  <c:v>0.3</c:v>
                </c:pt>
                <c:pt idx="4">
                  <c:v>0.35</c:v>
                </c:pt>
                <c:pt idx="5">
                  <c:v>0.4</c:v>
                </c:pt>
                <c:pt idx="6">
                  <c:v>0.45</c:v>
                </c:pt>
                <c:pt idx="7">
                  <c:v>0.5</c:v>
                </c:pt>
                <c:pt idx="8">
                  <c:v>0.55000000000000004</c:v>
                </c:pt>
                <c:pt idx="9">
                  <c:v>0.6</c:v>
                </c:pt>
                <c:pt idx="10">
                  <c:v>0.65</c:v>
                </c:pt>
                <c:pt idx="11">
                  <c:v>0.7</c:v>
                </c:pt>
                <c:pt idx="12">
                  <c:v>0.75</c:v>
                </c:pt>
                <c:pt idx="13">
                  <c:v>0.8</c:v>
                </c:pt>
                <c:pt idx="14">
                  <c:v>0.85</c:v>
                </c:pt>
              </c:numCache>
            </c:numRef>
          </c:xVal>
          <c:yVal>
            <c:numRef>
              <c:f>'Results-2'!$AB$40:$AB$54</c:f>
              <c:numCache>
                <c:formatCode>0.00</c:formatCode>
                <c:ptCount val="15"/>
                <c:pt idx="0">
                  <c:v>0.14208116883116881</c:v>
                </c:pt>
                <c:pt idx="1">
                  <c:v>0.18644155844155844</c:v>
                </c:pt>
                <c:pt idx="2">
                  <c:v>0.22930194805194806</c:v>
                </c:pt>
                <c:pt idx="3">
                  <c:v>0.27066233766233766</c:v>
                </c:pt>
                <c:pt idx="4">
                  <c:v>0.31052272727272728</c:v>
                </c:pt>
                <c:pt idx="5">
                  <c:v>0.34888311688311691</c:v>
                </c:pt>
                <c:pt idx="6">
                  <c:v>0.38574350649350647</c:v>
                </c:pt>
                <c:pt idx="7">
                  <c:v>0.42110389610389609</c:v>
                </c:pt>
                <c:pt idx="8">
                  <c:v>0.45496428571428571</c:v>
                </c:pt>
                <c:pt idx="9">
                  <c:v>0.48732467532467533</c:v>
                </c:pt>
                <c:pt idx="10">
                  <c:v>0.51818506493506489</c:v>
                </c:pt>
                <c:pt idx="11">
                  <c:v>0.54754545454545456</c:v>
                </c:pt>
                <c:pt idx="12">
                  <c:v>0.57540584415584417</c:v>
                </c:pt>
                <c:pt idx="13">
                  <c:v>0.60176623376623384</c:v>
                </c:pt>
                <c:pt idx="14">
                  <c:v>0.62662662337662334</c:v>
                </c:pt>
              </c:numCache>
            </c:numRef>
          </c:yVal>
          <c:smooth val="0"/>
          <c:extLst>
            <c:ext xmlns:c16="http://schemas.microsoft.com/office/drawing/2014/chart" uri="{C3380CC4-5D6E-409C-BE32-E72D297353CC}">
              <c16:uniqueId val="{00000002-3913-43B3-A264-8FD4253E2606}"/>
            </c:ext>
          </c:extLst>
        </c:ser>
        <c:ser>
          <c:idx val="6"/>
          <c:order val="6"/>
          <c:tx>
            <c:strRef>
              <c:f>'Results-2'!$AD$38</c:f>
              <c:strCache>
                <c:ptCount val="1"/>
                <c:pt idx="0">
                  <c:v>Between, Ug=2.9</c:v>
                </c:pt>
              </c:strCache>
            </c:strRef>
          </c:tx>
          <c:spPr>
            <a:ln w="12700">
              <a:solidFill>
                <a:schemeClr val="accent2"/>
              </a:solidFill>
              <a:prstDash val="solid"/>
            </a:ln>
          </c:spPr>
          <c:marker>
            <c:symbol val="triangle"/>
            <c:size val="7"/>
            <c:spPr>
              <a:solidFill>
                <a:schemeClr val="accent2"/>
              </a:solidFill>
              <a:ln>
                <a:noFill/>
                <a:prstDash val="solid"/>
              </a:ln>
            </c:spPr>
          </c:marker>
          <c:xVal>
            <c:numRef>
              <c:f>'Results-2'!$AC$40:$AC$54</c:f>
              <c:numCache>
                <c:formatCode>General</c:formatCode>
                <c:ptCount val="15"/>
                <c:pt idx="0">
                  <c:v>0.15</c:v>
                </c:pt>
                <c:pt idx="1">
                  <c:v>0.2</c:v>
                </c:pt>
                <c:pt idx="2">
                  <c:v>0.25</c:v>
                </c:pt>
                <c:pt idx="3">
                  <c:v>0.3</c:v>
                </c:pt>
                <c:pt idx="4">
                  <c:v>0.35</c:v>
                </c:pt>
                <c:pt idx="5">
                  <c:v>0.4</c:v>
                </c:pt>
                <c:pt idx="6">
                  <c:v>0.45</c:v>
                </c:pt>
                <c:pt idx="7">
                  <c:v>0.5</c:v>
                </c:pt>
                <c:pt idx="8">
                  <c:v>0.55000000000000004</c:v>
                </c:pt>
                <c:pt idx="9">
                  <c:v>0.6</c:v>
                </c:pt>
                <c:pt idx="10">
                  <c:v>0.65</c:v>
                </c:pt>
                <c:pt idx="11">
                  <c:v>0.7</c:v>
                </c:pt>
                <c:pt idx="12">
                  <c:v>0.75</c:v>
                </c:pt>
                <c:pt idx="13">
                  <c:v>0.8</c:v>
                </c:pt>
                <c:pt idx="14">
                  <c:v>0.85</c:v>
                </c:pt>
              </c:numCache>
            </c:numRef>
          </c:xVal>
          <c:yVal>
            <c:numRef>
              <c:f>'Results-2'!$AD$40:$AD$54</c:f>
              <c:numCache>
                <c:formatCode>0.00</c:formatCode>
                <c:ptCount val="15"/>
                <c:pt idx="0">
                  <c:v>0.10091949152542373</c:v>
                </c:pt>
                <c:pt idx="1">
                  <c:v>0.1330847457627119</c:v>
                </c:pt>
                <c:pt idx="2">
                  <c:v>0.16451271186440677</c:v>
                </c:pt>
                <c:pt idx="3">
                  <c:v>0.19520338983050847</c:v>
                </c:pt>
                <c:pt idx="4">
                  <c:v>0.22515677966101694</c:v>
                </c:pt>
                <c:pt idx="5">
                  <c:v>0.25437288135593222</c:v>
                </c:pt>
                <c:pt idx="6">
                  <c:v>0.28285169491525425</c:v>
                </c:pt>
                <c:pt idx="7">
                  <c:v>0.31059322033898307</c:v>
                </c:pt>
                <c:pt idx="8">
                  <c:v>0.33759745762711868</c:v>
                </c:pt>
                <c:pt idx="9">
                  <c:v>0.36386440677966103</c:v>
                </c:pt>
                <c:pt idx="10">
                  <c:v>0.38939406779661018</c:v>
                </c:pt>
                <c:pt idx="11">
                  <c:v>0.41418644067796606</c:v>
                </c:pt>
                <c:pt idx="12">
                  <c:v>0.43824152542372885</c:v>
                </c:pt>
                <c:pt idx="13">
                  <c:v>0.46155932203389838</c:v>
                </c:pt>
                <c:pt idx="14">
                  <c:v>0.48413983050847459</c:v>
                </c:pt>
              </c:numCache>
            </c:numRef>
          </c:yVal>
          <c:smooth val="0"/>
          <c:extLst>
            <c:ext xmlns:c16="http://schemas.microsoft.com/office/drawing/2014/chart" uri="{C3380CC4-5D6E-409C-BE32-E72D297353CC}">
              <c16:uniqueId val="{00000006-3913-43B3-A264-8FD4253E2606}"/>
            </c:ext>
          </c:extLst>
        </c:ser>
        <c:ser>
          <c:idx val="7"/>
          <c:order val="7"/>
          <c:tx>
            <c:strRef>
              <c:f>'Results-2'!$AE$38</c:f>
              <c:strCache>
                <c:ptCount val="1"/>
                <c:pt idx="0">
                  <c:v>Between, Ug=1.1</c:v>
                </c:pt>
              </c:strCache>
            </c:strRef>
          </c:tx>
          <c:spPr>
            <a:ln w="12700">
              <a:solidFill>
                <a:schemeClr val="accent2"/>
              </a:solidFill>
              <a:prstDash val="solid"/>
            </a:ln>
          </c:spPr>
          <c:marker>
            <c:symbol val="square"/>
            <c:size val="7"/>
            <c:spPr>
              <a:solidFill>
                <a:schemeClr val="accent2"/>
              </a:solidFill>
              <a:ln>
                <a:noFill/>
                <a:prstDash val="solid"/>
              </a:ln>
            </c:spPr>
          </c:marker>
          <c:xVal>
            <c:numRef>
              <c:f>'Results-2'!$AC$40:$AC$54</c:f>
              <c:numCache>
                <c:formatCode>General</c:formatCode>
                <c:ptCount val="15"/>
                <c:pt idx="0">
                  <c:v>0.15</c:v>
                </c:pt>
                <c:pt idx="1">
                  <c:v>0.2</c:v>
                </c:pt>
                <c:pt idx="2">
                  <c:v>0.25</c:v>
                </c:pt>
                <c:pt idx="3">
                  <c:v>0.3</c:v>
                </c:pt>
                <c:pt idx="4">
                  <c:v>0.35</c:v>
                </c:pt>
                <c:pt idx="5">
                  <c:v>0.4</c:v>
                </c:pt>
                <c:pt idx="6">
                  <c:v>0.45</c:v>
                </c:pt>
                <c:pt idx="7">
                  <c:v>0.5</c:v>
                </c:pt>
                <c:pt idx="8">
                  <c:v>0.55000000000000004</c:v>
                </c:pt>
                <c:pt idx="9">
                  <c:v>0.6</c:v>
                </c:pt>
                <c:pt idx="10">
                  <c:v>0.65</c:v>
                </c:pt>
                <c:pt idx="11">
                  <c:v>0.7</c:v>
                </c:pt>
                <c:pt idx="12">
                  <c:v>0.75</c:v>
                </c:pt>
                <c:pt idx="13">
                  <c:v>0.8</c:v>
                </c:pt>
                <c:pt idx="14">
                  <c:v>0.85</c:v>
                </c:pt>
              </c:numCache>
            </c:numRef>
          </c:xVal>
          <c:yVal>
            <c:numRef>
              <c:f>'Results-2'!$AE$40:$AE$54</c:f>
              <c:numCache>
                <c:formatCode>0.00</c:formatCode>
                <c:ptCount val="15"/>
                <c:pt idx="0">
                  <c:v>8.2335365853658526E-2</c:v>
                </c:pt>
                <c:pt idx="1">
                  <c:v>0.10897560975609759</c:v>
                </c:pt>
                <c:pt idx="2">
                  <c:v>0.13521341463414635</c:v>
                </c:pt>
                <c:pt idx="3">
                  <c:v>0.16104878048780488</c:v>
                </c:pt>
                <c:pt idx="4">
                  <c:v>0.18648170731707314</c:v>
                </c:pt>
                <c:pt idx="5">
                  <c:v>0.21151219512195127</c:v>
                </c:pt>
                <c:pt idx="6">
                  <c:v>0.23614024390243904</c:v>
                </c:pt>
                <c:pt idx="7">
                  <c:v>0.26036585365853659</c:v>
                </c:pt>
                <c:pt idx="8">
                  <c:v>0.28418902439024396</c:v>
                </c:pt>
                <c:pt idx="9">
                  <c:v>0.30760975609756097</c:v>
                </c:pt>
                <c:pt idx="10">
                  <c:v>0.33062804878048779</c:v>
                </c:pt>
                <c:pt idx="11">
                  <c:v>0.35324390243902437</c:v>
                </c:pt>
                <c:pt idx="12">
                  <c:v>0.37545731707317076</c:v>
                </c:pt>
                <c:pt idx="13">
                  <c:v>0.3972682926829269</c:v>
                </c:pt>
                <c:pt idx="14">
                  <c:v>0.41867682926829269</c:v>
                </c:pt>
              </c:numCache>
            </c:numRef>
          </c:yVal>
          <c:smooth val="0"/>
          <c:extLst>
            <c:ext xmlns:c16="http://schemas.microsoft.com/office/drawing/2014/chart" uri="{C3380CC4-5D6E-409C-BE32-E72D297353CC}">
              <c16:uniqueId val="{00000007-3913-43B3-A264-8FD4253E2606}"/>
            </c:ext>
          </c:extLst>
        </c:ser>
        <c:ser>
          <c:idx val="8"/>
          <c:order val="8"/>
          <c:tx>
            <c:strRef>
              <c:f>'Results-2'!$AF$38</c:f>
              <c:strCache>
                <c:ptCount val="1"/>
                <c:pt idx="0">
                  <c:v>Between, Ug=0.8</c:v>
                </c:pt>
              </c:strCache>
            </c:strRef>
          </c:tx>
          <c:spPr>
            <a:ln w="12700">
              <a:solidFill>
                <a:schemeClr val="accent2"/>
              </a:solidFill>
              <a:prstDash val="solid"/>
            </a:ln>
          </c:spPr>
          <c:marker>
            <c:symbol val="circle"/>
            <c:size val="7"/>
            <c:spPr>
              <a:solidFill>
                <a:schemeClr val="accent2"/>
              </a:solidFill>
              <a:ln>
                <a:noFill/>
                <a:prstDash val="solid"/>
              </a:ln>
            </c:spPr>
          </c:marker>
          <c:xVal>
            <c:numRef>
              <c:f>'Results-2'!$AC$40:$AC$54</c:f>
              <c:numCache>
                <c:formatCode>General</c:formatCode>
                <c:ptCount val="15"/>
                <c:pt idx="0">
                  <c:v>0.15</c:v>
                </c:pt>
                <c:pt idx="1">
                  <c:v>0.2</c:v>
                </c:pt>
                <c:pt idx="2">
                  <c:v>0.25</c:v>
                </c:pt>
                <c:pt idx="3">
                  <c:v>0.3</c:v>
                </c:pt>
                <c:pt idx="4">
                  <c:v>0.35</c:v>
                </c:pt>
                <c:pt idx="5">
                  <c:v>0.4</c:v>
                </c:pt>
                <c:pt idx="6">
                  <c:v>0.45</c:v>
                </c:pt>
                <c:pt idx="7">
                  <c:v>0.5</c:v>
                </c:pt>
                <c:pt idx="8">
                  <c:v>0.55000000000000004</c:v>
                </c:pt>
                <c:pt idx="9">
                  <c:v>0.6</c:v>
                </c:pt>
                <c:pt idx="10">
                  <c:v>0.65</c:v>
                </c:pt>
                <c:pt idx="11">
                  <c:v>0.7</c:v>
                </c:pt>
                <c:pt idx="12">
                  <c:v>0.75</c:v>
                </c:pt>
                <c:pt idx="13">
                  <c:v>0.8</c:v>
                </c:pt>
                <c:pt idx="14">
                  <c:v>0.85</c:v>
                </c:pt>
              </c:numCache>
            </c:numRef>
          </c:xVal>
          <c:yVal>
            <c:numRef>
              <c:f>'Results-2'!$AF$40:$AF$54</c:f>
              <c:numCache>
                <c:formatCode>0.00</c:formatCode>
                <c:ptCount val="15"/>
                <c:pt idx="0">
                  <c:v>7.7526315789473679E-2</c:v>
                </c:pt>
                <c:pt idx="1">
                  <c:v>0.10273684210526318</c:v>
                </c:pt>
                <c:pt idx="2">
                  <c:v>0.12763157894736843</c:v>
                </c:pt>
                <c:pt idx="3">
                  <c:v>0.15221052631578946</c:v>
                </c:pt>
                <c:pt idx="4">
                  <c:v>0.17647368421052631</c:v>
                </c:pt>
                <c:pt idx="5">
                  <c:v>0.200421052631579</c:v>
                </c:pt>
                <c:pt idx="6">
                  <c:v>0.22405263157894739</c:v>
                </c:pt>
                <c:pt idx="7">
                  <c:v>0.2473684210526316</c:v>
                </c:pt>
                <c:pt idx="8">
                  <c:v>0.27036842105263159</c:v>
                </c:pt>
                <c:pt idx="9">
                  <c:v>0.29305263157894734</c:v>
                </c:pt>
                <c:pt idx="10">
                  <c:v>0.31542105263157894</c:v>
                </c:pt>
                <c:pt idx="11">
                  <c:v>0.33747368421052626</c:v>
                </c:pt>
                <c:pt idx="12">
                  <c:v>0.35921052631578954</c:v>
                </c:pt>
                <c:pt idx="13">
                  <c:v>0.38063157894736849</c:v>
                </c:pt>
                <c:pt idx="14">
                  <c:v>0.40173684210526317</c:v>
                </c:pt>
              </c:numCache>
            </c:numRef>
          </c:yVal>
          <c:smooth val="0"/>
          <c:extLst>
            <c:ext xmlns:c16="http://schemas.microsoft.com/office/drawing/2014/chart" uri="{C3380CC4-5D6E-409C-BE32-E72D297353CC}">
              <c16:uniqueId val="{00000008-3913-43B3-A264-8FD4253E2606}"/>
            </c:ext>
          </c:extLst>
        </c:ser>
        <c:dLbls>
          <c:showLegendKey val="0"/>
          <c:showVal val="0"/>
          <c:showCatName val="0"/>
          <c:showSerName val="0"/>
          <c:showPercent val="0"/>
          <c:showBubbleSize val="0"/>
        </c:dLbls>
        <c:axId val="1146110223"/>
        <c:axId val="1"/>
      </c:scatterChart>
      <c:valAx>
        <c:axId val="1146110223"/>
        <c:scaling>
          <c:orientation val="minMax"/>
          <c:max val="0.85"/>
          <c:min val="0.15"/>
        </c:scaling>
        <c:delete val="0"/>
        <c:axPos val="b"/>
        <c:majorGridlines>
          <c:spPr>
            <a:ln w="3175">
              <a:solidFill>
                <a:srgbClr val="000000"/>
              </a:solidFill>
              <a:prstDash val="solid"/>
            </a:ln>
          </c:spPr>
        </c:majorGridlines>
        <c:title>
          <c:tx>
            <c:rich>
              <a:bodyPr/>
              <a:lstStyle/>
              <a:p>
                <a:pPr>
                  <a:defRPr/>
                </a:pPr>
                <a:r>
                  <a:rPr lang="nl-BE"/>
                  <a:t>g-value of glazing</a:t>
                </a:r>
              </a:p>
            </c:rich>
          </c:tx>
          <c:layout>
            <c:manualLayout>
              <c:xMode val="edge"/>
              <c:yMode val="edge"/>
              <c:x val="0.43364262882581744"/>
              <c:y val="0.8242950108459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1"/>
        <c:crosses val="autoZero"/>
        <c:crossBetween val="midCat"/>
      </c:valAx>
      <c:valAx>
        <c:axId val="1"/>
        <c:scaling>
          <c:orientation val="minMax"/>
        </c:scaling>
        <c:delete val="0"/>
        <c:axPos val="l"/>
        <c:majorGridlines>
          <c:spPr>
            <a:ln w="3175">
              <a:solidFill>
                <a:srgbClr val="000000"/>
              </a:solidFill>
              <a:prstDash val="solid"/>
            </a:ln>
          </c:spPr>
        </c:majorGridlines>
        <c:title>
          <c:tx>
            <c:rich>
              <a:bodyPr/>
              <a:lstStyle/>
              <a:p>
                <a:pPr>
                  <a:defRPr/>
                </a:pPr>
                <a:r>
                  <a:rPr lang="nl-BE"/>
                  <a:t>gtotal-value (glazing + solar prot device)</a:t>
                </a:r>
              </a:p>
            </c:rich>
          </c:tx>
          <c:layout>
            <c:manualLayout>
              <c:xMode val="edge"/>
              <c:yMode val="edge"/>
              <c:x val="1.5432122022271084E-2"/>
              <c:y val="0.119305856832971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a:pPr>
            <a:endParaRPr lang="fr-FR"/>
          </a:p>
        </c:txPr>
        <c:crossAx val="1146110223"/>
        <c:crosses val="autoZero"/>
        <c:crossBetween val="midCat"/>
      </c:valAx>
      <c:spPr>
        <a:noFill/>
        <a:ln w="3175">
          <a:solidFill>
            <a:srgbClr val="000000"/>
          </a:solidFill>
          <a:prstDash val="solid"/>
        </a:ln>
      </c:spPr>
    </c:plotArea>
    <c:legend>
      <c:legendPos val="b"/>
      <c:layout>
        <c:manualLayout>
          <c:xMode val="edge"/>
          <c:yMode val="edge"/>
          <c:x val="0.17746940325611746"/>
          <c:y val="0.87852494577006512"/>
          <c:w val="0.6558651859465211"/>
          <c:h val="0.10629067245119306"/>
        </c:manualLayout>
      </c:layout>
      <c:overlay val="0"/>
      <c:spPr>
        <a:solidFill>
          <a:srgbClr val="FFFFFF"/>
        </a:solidFill>
        <a:ln w="3175">
          <a:solidFill>
            <a:srgbClr val="000000"/>
          </a:solidFill>
          <a:prstDash val="solid"/>
        </a:ln>
      </c:spPr>
    </c:legend>
    <c:plotVisOnly val="0"/>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mn-lt"/>
          <a:ea typeface="Arial"/>
          <a:cs typeface="Arial"/>
        </a:defRPr>
      </a:pPr>
      <a:endParaRPr lang="fr-FR"/>
    </a:p>
  </c:txPr>
  <c:printSettings>
    <c:headerFooter alignWithMargins="0"/>
    <c:pageMargins b="1" l="0.75" r="0.75" t="1" header="0.5" footer="0.5"/>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0</xdr:colOff>
      <xdr:row>30</xdr:row>
      <xdr:rowOff>0</xdr:rowOff>
    </xdr:to>
    <xdr:sp macro="" textlink="">
      <xdr:nvSpPr>
        <xdr:cNvPr id="6145" name="Rectangle 1">
          <a:extLst>
            <a:ext uri="{FF2B5EF4-FFF2-40B4-BE49-F238E27FC236}">
              <a16:creationId xmlns:a16="http://schemas.microsoft.com/office/drawing/2014/main" id="{00000000-0008-0000-0000-000001180000}"/>
            </a:ext>
          </a:extLst>
        </xdr:cNvPr>
        <xdr:cNvSpPr>
          <a:spLocks noChangeArrowheads="1"/>
        </xdr:cNvSpPr>
      </xdr:nvSpPr>
      <xdr:spPr bwMode="auto">
        <a:xfrm>
          <a:off x="609600" y="171450"/>
          <a:ext cx="4267200" cy="4762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editAs="oneCell">
    <xdr:from>
      <xdr:col>1</xdr:col>
      <xdr:colOff>599421</xdr:colOff>
      <xdr:row>9</xdr:row>
      <xdr:rowOff>119224</xdr:rowOff>
    </xdr:from>
    <xdr:to>
      <xdr:col>7</xdr:col>
      <xdr:colOff>38199</xdr:colOff>
      <xdr:row>17</xdr:row>
      <xdr:rowOff>91109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72747" y="1784028"/>
          <a:ext cx="3116256" cy="13633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20</xdr:row>
      <xdr:rowOff>123825</xdr:rowOff>
    </xdr:from>
    <xdr:to>
      <xdr:col>2</xdr:col>
      <xdr:colOff>3433493</xdr:colOff>
      <xdr:row>31</xdr:row>
      <xdr:rowOff>83927</xdr:rowOff>
    </xdr:to>
    <xdr:pic>
      <xdr:nvPicPr>
        <xdr:cNvPr id="7170" name="Picture 2">
          <a:extLst>
            <a:ext uri="{FF2B5EF4-FFF2-40B4-BE49-F238E27FC236}">
              <a16:creationId xmlns:a16="http://schemas.microsoft.com/office/drawing/2014/main" id="{00000000-0008-0000-02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00" y="5953125"/>
          <a:ext cx="2971800" cy="18383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899</xdr:colOff>
      <xdr:row>17</xdr:row>
      <xdr:rowOff>21207</xdr:rowOff>
    </xdr:from>
    <xdr:to>
      <xdr:col>11</xdr:col>
      <xdr:colOff>315224</xdr:colOff>
      <xdr:row>42</xdr:row>
      <xdr:rowOff>133350</xdr:rowOff>
    </xdr:to>
    <xdr:graphicFrame macro="">
      <xdr:nvGraphicFramePr>
        <xdr:cNvPr id="1028" name="Chart 4">
          <a:extLst>
            <a:ext uri="{FF2B5EF4-FFF2-40B4-BE49-F238E27FC236}">
              <a16:creationId xmlns:a16="http://schemas.microsoft.com/office/drawing/2014/main" id="{00000000-0008-0000-0700-00000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9525</xdr:colOff>
          <xdr:row>3</xdr:row>
          <xdr:rowOff>85725</xdr:rowOff>
        </xdr:from>
        <xdr:to>
          <xdr:col>5</xdr:col>
          <xdr:colOff>409575</xdr:colOff>
          <xdr:row>4</xdr:row>
          <xdr:rowOff>152400</xdr:rowOff>
        </xdr:to>
        <xdr:sp macro="" textlink="">
          <xdr:nvSpPr>
            <xdr:cNvPr id="1029" name="ComboBox1" hidden="1">
              <a:extLst>
                <a:ext uri="{63B3BB69-23CF-44E3-9099-C40C66FF867C}">
                  <a14:compatExt spid="_x0000_s1029"/>
                </a:ext>
                <a:ext uri="{FF2B5EF4-FFF2-40B4-BE49-F238E27FC236}">
                  <a16:creationId xmlns:a16="http://schemas.microsoft.com/office/drawing/2014/main" id="{00000000-0008-0000-07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13</xdr:row>
          <xdr:rowOff>9525</xdr:rowOff>
        </xdr:from>
        <xdr:to>
          <xdr:col>5</xdr:col>
          <xdr:colOff>647700</xdr:colOff>
          <xdr:row>14</xdr:row>
          <xdr:rowOff>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7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14</xdr:row>
          <xdr:rowOff>9525</xdr:rowOff>
        </xdr:from>
        <xdr:to>
          <xdr:col>5</xdr:col>
          <xdr:colOff>647700</xdr:colOff>
          <xdr:row>14</xdr:row>
          <xdr:rowOff>180975</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7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15</xdr:row>
          <xdr:rowOff>9525</xdr:rowOff>
        </xdr:from>
        <xdr:to>
          <xdr:col>5</xdr:col>
          <xdr:colOff>647700</xdr:colOff>
          <xdr:row>15</xdr:row>
          <xdr:rowOff>180975</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7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BuildWise">
      <a:dk1>
        <a:sysClr val="windowText" lastClr="000000"/>
      </a:dk1>
      <a:lt1>
        <a:sysClr val="window" lastClr="FFFFFF"/>
      </a:lt1>
      <a:dk2>
        <a:srgbClr val="7D7D7D"/>
      </a:dk2>
      <a:lt2>
        <a:srgbClr val="F2F2F2"/>
      </a:lt2>
      <a:accent1>
        <a:srgbClr val="0087B7"/>
      </a:accent1>
      <a:accent2>
        <a:srgbClr val="00BFB6"/>
      </a:accent2>
      <a:accent3>
        <a:srgbClr val="0000B3"/>
      </a:accent3>
      <a:accent4>
        <a:srgbClr val="007F85"/>
      </a:accent4>
      <a:accent5>
        <a:srgbClr val="82C0C3"/>
      </a:accent5>
      <a:accent6>
        <a:srgbClr val="EC6607"/>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uildwise.b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ontrol" Target="../activeX/activeX2.xml"/><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5.emf"/></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B1:H31"/>
  <sheetViews>
    <sheetView showGridLines="0" showRowColHeaders="0" tabSelected="1" zoomScale="115" zoomScaleNormal="115" workbookViewId="0">
      <selection activeCell="B1" sqref="B1"/>
    </sheetView>
  </sheetViews>
  <sheetFormatPr defaultColWidth="9.140625" defaultRowHeight="12.75" x14ac:dyDescent="0.2"/>
  <cols>
    <col min="1" max="1" width="4.140625" style="10" customWidth="1"/>
    <col min="2" max="16384" width="9.140625" style="10"/>
  </cols>
  <sheetData>
    <row r="1" spans="2:8" s="2" customFormat="1" x14ac:dyDescent="0.2">
      <c r="E1" s="3"/>
      <c r="F1" s="4"/>
    </row>
    <row r="2" spans="2:8" x14ac:dyDescent="0.2">
      <c r="B2" s="5"/>
      <c r="C2" s="6"/>
      <c r="D2" s="6"/>
      <c r="E2" s="7"/>
      <c r="F2" s="8"/>
      <c r="G2" s="6"/>
      <c r="H2" s="9"/>
    </row>
    <row r="3" spans="2:8" ht="18.75" x14ac:dyDescent="0.2">
      <c r="B3" s="11"/>
      <c r="C3" s="12"/>
      <c r="D3" s="12"/>
      <c r="E3" s="13" t="s">
        <v>120</v>
      </c>
      <c r="F3" s="14"/>
      <c r="G3" s="12"/>
      <c r="H3" s="15"/>
    </row>
    <row r="4" spans="2:8" x14ac:dyDescent="0.2">
      <c r="B4" s="11"/>
      <c r="C4" s="12"/>
      <c r="D4" s="12"/>
      <c r="E4" s="12"/>
      <c r="F4" s="14"/>
      <c r="G4" s="12"/>
      <c r="H4" s="15"/>
    </row>
    <row r="5" spans="2:8" ht="15.75" x14ac:dyDescent="0.2">
      <c r="B5" s="11"/>
      <c r="C5" s="12"/>
      <c r="D5" s="12"/>
      <c r="E5" s="16" t="s">
        <v>20</v>
      </c>
      <c r="F5" s="14"/>
      <c r="G5" s="12"/>
      <c r="H5" s="15"/>
    </row>
    <row r="6" spans="2:8" ht="15.75" x14ac:dyDescent="0.2">
      <c r="B6" s="11"/>
      <c r="C6" s="12"/>
      <c r="D6" s="12"/>
      <c r="E6" s="16" t="s">
        <v>21</v>
      </c>
      <c r="F6" s="14"/>
      <c r="G6" s="12"/>
      <c r="H6" s="15"/>
    </row>
    <row r="7" spans="2:8" ht="15.75" x14ac:dyDescent="0.2">
      <c r="B7" s="11"/>
      <c r="C7" s="12"/>
      <c r="D7" s="12"/>
      <c r="E7" s="16" t="s">
        <v>22</v>
      </c>
      <c r="F7" s="14"/>
      <c r="G7" s="12"/>
      <c r="H7" s="15"/>
    </row>
    <row r="8" spans="2:8" x14ac:dyDescent="0.2">
      <c r="B8" s="11"/>
      <c r="C8" s="12"/>
      <c r="D8" s="12"/>
      <c r="E8" s="17"/>
      <c r="F8" s="14"/>
      <c r="G8" s="12"/>
      <c r="H8" s="15"/>
    </row>
    <row r="9" spans="2:8" x14ac:dyDescent="0.2">
      <c r="B9" s="11"/>
      <c r="C9" s="12"/>
      <c r="D9" s="12"/>
      <c r="E9" s="14" t="s">
        <v>103</v>
      </c>
      <c r="F9" s="14"/>
      <c r="G9" s="12"/>
      <c r="H9" s="15"/>
    </row>
    <row r="10" spans="2:8" x14ac:dyDescent="0.2">
      <c r="B10" s="11"/>
      <c r="C10" s="12"/>
      <c r="D10" s="12"/>
      <c r="E10" s="14"/>
      <c r="F10" s="14"/>
      <c r="G10" s="12"/>
      <c r="H10" s="15"/>
    </row>
    <row r="11" spans="2:8" x14ac:dyDescent="0.2">
      <c r="B11" s="11"/>
      <c r="C11" s="12"/>
      <c r="D11" s="12"/>
      <c r="E11" s="12"/>
      <c r="F11" s="14"/>
      <c r="G11" s="12"/>
      <c r="H11" s="15"/>
    </row>
    <row r="12" spans="2:8" x14ac:dyDescent="0.2">
      <c r="B12" s="11"/>
      <c r="C12" s="12"/>
      <c r="D12" s="12"/>
      <c r="E12" s="17"/>
      <c r="F12" s="14"/>
      <c r="G12" s="12"/>
      <c r="H12" s="15"/>
    </row>
    <row r="13" spans="2:8" x14ac:dyDescent="0.2">
      <c r="B13" s="11"/>
      <c r="C13" s="12"/>
      <c r="D13" s="12"/>
      <c r="E13" s="17"/>
      <c r="F13" s="14"/>
      <c r="G13" s="12"/>
      <c r="H13" s="15"/>
    </row>
    <row r="14" spans="2:8" x14ac:dyDescent="0.2">
      <c r="B14" s="11"/>
      <c r="C14" s="12"/>
      <c r="D14" s="12"/>
      <c r="E14" s="14"/>
      <c r="F14" s="14"/>
      <c r="G14" s="12"/>
      <c r="H14" s="15"/>
    </row>
    <row r="15" spans="2:8" x14ac:dyDescent="0.2">
      <c r="B15" s="11"/>
      <c r="C15" s="12"/>
      <c r="D15" s="12"/>
      <c r="E15" s="17"/>
      <c r="F15" s="14"/>
      <c r="G15" s="12"/>
      <c r="H15" s="15"/>
    </row>
    <row r="16" spans="2:8" ht="15.75" x14ac:dyDescent="0.2">
      <c r="B16" s="11"/>
      <c r="C16" s="12"/>
      <c r="D16" s="12"/>
      <c r="E16" s="18"/>
      <c r="F16" s="14"/>
      <c r="G16" s="12"/>
      <c r="H16" s="15"/>
    </row>
    <row r="17" spans="2:8" ht="15.75" x14ac:dyDescent="0.2">
      <c r="B17" s="11"/>
      <c r="C17" s="12"/>
      <c r="D17" s="12"/>
      <c r="E17" s="18"/>
      <c r="F17" s="14"/>
      <c r="G17" s="12"/>
      <c r="H17" s="15"/>
    </row>
    <row r="18" spans="2:8" ht="15.75" x14ac:dyDescent="0.2">
      <c r="B18" s="11"/>
      <c r="C18" s="12"/>
      <c r="D18" s="12"/>
      <c r="E18" s="18"/>
      <c r="F18" s="14"/>
      <c r="G18" s="12"/>
      <c r="H18" s="15"/>
    </row>
    <row r="19" spans="2:8" x14ac:dyDescent="0.2">
      <c r="B19" s="11"/>
      <c r="C19" s="12"/>
      <c r="D19" s="12"/>
      <c r="E19" s="19"/>
      <c r="F19" s="14"/>
      <c r="G19" s="12"/>
      <c r="H19" s="15"/>
    </row>
    <row r="20" spans="2:8" x14ac:dyDescent="0.2">
      <c r="B20" s="11"/>
      <c r="C20" s="12"/>
      <c r="D20" s="12"/>
      <c r="E20" s="14" t="s">
        <v>229</v>
      </c>
      <c r="F20" s="14"/>
      <c r="G20" s="12"/>
      <c r="H20" s="15"/>
    </row>
    <row r="21" spans="2:8" x14ac:dyDescent="0.2">
      <c r="B21" s="11"/>
      <c r="C21" s="12"/>
      <c r="D21" s="12"/>
      <c r="E21" s="14" t="s">
        <v>230</v>
      </c>
      <c r="F21" s="14"/>
      <c r="G21" s="12"/>
      <c r="H21" s="15"/>
    </row>
    <row r="22" spans="2:8" x14ac:dyDescent="0.2">
      <c r="B22" s="11"/>
      <c r="C22" s="12"/>
      <c r="D22" s="12"/>
      <c r="E22" s="14"/>
      <c r="F22" s="14"/>
      <c r="G22" s="12"/>
      <c r="H22" s="15"/>
    </row>
    <row r="23" spans="2:8" x14ac:dyDescent="0.2">
      <c r="B23" s="11"/>
      <c r="C23" s="12"/>
      <c r="D23" s="12"/>
      <c r="E23" s="14" t="s">
        <v>231</v>
      </c>
      <c r="F23" s="14"/>
      <c r="G23" s="12"/>
      <c r="H23" s="15"/>
    </row>
    <row r="24" spans="2:8" x14ac:dyDescent="0.2">
      <c r="B24" s="11"/>
      <c r="C24" s="12"/>
      <c r="D24" s="12"/>
      <c r="E24" s="14" t="s">
        <v>232</v>
      </c>
      <c r="F24" s="14"/>
      <c r="G24" s="12"/>
      <c r="H24" s="15"/>
    </row>
    <row r="25" spans="2:8" x14ac:dyDescent="0.2">
      <c r="B25" s="11"/>
      <c r="C25" s="12"/>
      <c r="D25" s="12"/>
      <c r="E25" s="12"/>
      <c r="F25" s="14"/>
      <c r="G25" s="12"/>
      <c r="H25" s="15"/>
    </row>
    <row r="26" spans="2:8" ht="12.75" customHeight="1" x14ac:dyDescent="0.2">
      <c r="B26" s="296" t="s">
        <v>247</v>
      </c>
      <c r="C26" s="297"/>
      <c r="D26" s="297"/>
      <c r="E26" s="297"/>
      <c r="F26" s="297"/>
      <c r="G26" s="297"/>
      <c r="H26" s="298"/>
    </row>
    <row r="27" spans="2:8" ht="12.75" customHeight="1" x14ac:dyDescent="0.2">
      <c r="B27" s="296"/>
      <c r="C27" s="297"/>
      <c r="D27" s="297"/>
      <c r="E27" s="297"/>
      <c r="F27" s="297"/>
      <c r="G27" s="297"/>
      <c r="H27" s="298"/>
    </row>
    <row r="28" spans="2:8" x14ac:dyDescent="0.2">
      <c r="B28" s="11"/>
      <c r="C28" s="12"/>
      <c r="D28" s="12"/>
      <c r="E28" s="17"/>
      <c r="F28" s="14"/>
      <c r="G28" s="12"/>
      <c r="H28" s="15"/>
    </row>
    <row r="29" spans="2:8" x14ac:dyDescent="0.2">
      <c r="B29" s="11"/>
      <c r="C29" s="12"/>
      <c r="D29" s="12"/>
      <c r="E29" s="17" t="s">
        <v>112</v>
      </c>
      <c r="F29" s="14"/>
      <c r="G29" s="12"/>
      <c r="H29" s="15"/>
    </row>
    <row r="30" spans="2:8" x14ac:dyDescent="0.2">
      <c r="B30" s="20"/>
      <c r="C30" s="21"/>
      <c r="D30" s="21"/>
      <c r="E30" s="22"/>
      <c r="F30" s="23"/>
      <c r="G30" s="21"/>
      <c r="H30" s="24"/>
    </row>
    <row r="31" spans="2:8" x14ac:dyDescent="0.2">
      <c r="E31" s="25"/>
      <c r="F31" s="26"/>
    </row>
  </sheetData>
  <sheetProtection algorithmName="SHA-512" hashValue="vCPezhzyrzAg5x9B+uWCuBByHrYAxDKlgkoDsJrehQy0IBjh8R76mGilfI2YW/tZoK63CXQqKp4d8iuVxHD6FQ==" saltValue="TkpCHpZu8ucKw2X4Td8OMA==" spinCount="100000" sheet="1" objects="1" scenarios="1"/>
  <mergeCells count="1">
    <mergeCell ref="B26:H27"/>
  </mergeCells>
  <phoneticPr fontId="0" type="noConversion"/>
  <hyperlinks>
    <hyperlink ref="B26:H27" r:id="rId1" display="Read our discaimer on www.buildwise.be" xr:uid="{5AD7313A-E320-4F2B-A3B5-7C43B12DE24D}"/>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dimension ref="A1:F9"/>
  <sheetViews>
    <sheetView showGridLines="0" showRowColHeaders="0" workbookViewId="0"/>
  </sheetViews>
  <sheetFormatPr defaultColWidth="9.140625" defaultRowHeight="12.75" x14ac:dyDescent="0.2"/>
  <cols>
    <col min="1" max="1" width="4.140625" style="10" customWidth="1"/>
    <col min="2" max="2" width="10.85546875" style="77" customWidth="1"/>
    <col min="3" max="3" width="11.7109375" style="77" customWidth="1"/>
    <col min="4" max="4" width="90.140625" style="77" customWidth="1"/>
    <col min="5" max="16384" width="9.140625" style="77"/>
  </cols>
  <sheetData>
    <row r="1" spans="2:6" s="2" customFormat="1" ht="13.5" thickBot="1" x14ac:dyDescent="0.25">
      <c r="E1" s="3"/>
      <c r="F1" s="4"/>
    </row>
    <row r="2" spans="2:6" ht="16.5" thickBot="1" x14ac:dyDescent="0.3">
      <c r="B2" s="86" t="s">
        <v>99</v>
      </c>
      <c r="C2" s="87" t="s">
        <v>88</v>
      </c>
      <c r="D2" s="88" t="s">
        <v>89</v>
      </c>
    </row>
    <row r="3" spans="2:6" x14ac:dyDescent="0.2">
      <c r="B3" s="78" t="s">
        <v>86</v>
      </c>
      <c r="C3" s="79">
        <v>39428</v>
      </c>
      <c r="D3" s="80" t="s">
        <v>90</v>
      </c>
    </row>
    <row r="4" spans="2:6" x14ac:dyDescent="0.2">
      <c r="B4" s="81" t="s">
        <v>94</v>
      </c>
      <c r="C4" s="79">
        <v>39583</v>
      </c>
      <c r="D4" s="82" t="s">
        <v>95</v>
      </c>
    </row>
    <row r="5" spans="2:6" x14ac:dyDescent="0.2">
      <c r="B5" s="81" t="s">
        <v>100</v>
      </c>
      <c r="C5" s="79">
        <v>39653</v>
      </c>
      <c r="D5" s="82" t="s">
        <v>102</v>
      </c>
    </row>
    <row r="6" spans="2:6" x14ac:dyDescent="0.2">
      <c r="B6" s="81" t="s">
        <v>105</v>
      </c>
      <c r="C6" s="79">
        <v>44491</v>
      </c>
      <c r="D6" s="82" t="s">
        <v>106</v>
      </c>
    </row>
    <row r="7" spans="2:6" x14ac:dyDescent="0.2">
      <c r="B7" s="81" t="s">
        <v>111</v>
      </c>
      <c r="C7" s="79">
        <v>44693</v>
      </c>
      <c r="D7" s="82" t="s">
        <v>110</v>
      </c>
    </row>
    <row r="8" spans="2:6" x14ac:dyDescent="0.2">
      <c r="B8" s="81" t="s">
        <v>112</v>
      </c>
      <c r="C8" s="286">
        <v>44844</v>
      </c>
      <c r="D8" s="82" t="s">
        <v>236</v>
      </c>
    </row>
    <row r="9" spans="2:6" ht="13.5" thickBot="1" x14ac:dyDescent="0.25">
      <c r="B9" s="83"/>
      <c r="C9" s="84"/>
      <c r="D9" s="85"/>
    </row>
  </sheetData>
  <sheetProtection algorithmName="SHA-512" hashValue="g2IvrCcWgwEU+2tN1b9evzw3hFCOyZnyVEkyru+xBJgiHUygL92jMOqZH+o2Ogs3CfLKeze5LOygYjaV6E/y6w==" saltValue="GJ74unZEs9H/m7JkJw7aBw==" spinCount="100000" sheet="1" objects="1" scenarios="1" selectLockedCells="1" selectUnlockedCells="1"/>
  <phoneticPr fontId="3"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865D5-F8C5-44DC-A260-15411CF5D2FA}">
  <sheetPr codeName="Sheet11"/>
  <dimension ref="A1:B3"/>
  <sheetViews>
    <sheetView workbookViewId="0">
      <selection activeCell="D9" sqref="D9"/>
    </sheetView>
  </sheetViews>
  <sheetFormatPr defaultColWidth="9.140625" defaultRowHeight="12.75" x14ac:dyDescent="0.2"/>
  <cols>
    <col min="1" max="1" width="18.5703125" customWidth="1"/>
  </cols>
  <sheetData>
    <row r="1" spans="1:2" x14ac:dyDescent="0.2">
      <c r="A1" t="s">
        <v>107</v>
      </c>
      <c r="B1" s="1"/>
    </row>
    <row r="2" spans="1:2" x14ac:dyDescent="0.2">
      <c r="A2" t="s">
        <v>108</v>
      </c>
    </row>
    <row r="3" spans="1:2" x14ac:dyDescent="0.2">
      <c r="A3" t="s">
        <v>109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79998168889431442"/>
    <pageSetUpPr fitToPage="1"/>
  </sheetPr>
  <dimension ref="A1:F16"/>
  <sheetViews>
    <sheetView showGridLines="0" workbookViewId="0">
      <pane ySplit="3" topLeftCell="A4" activePane="bottomLeft" state="frozen"/>
      <selection pane="bottomLeft"/>
    </sheetView>
  </sheetViews>
  <sheetFormatPr defaultColWidth="9.140625" defaultRowHeight="12.75" x14ac:dyDescent="0.2"/>
  <cols>
    <col min="1" max="1" width="4.140625" style="10" customWidth="1"/>
    <col min="2" max="2" width="99.5703125" style="27" customWidth="1"/>
    <col min="3" max="3" width="18.85546875" style="27" bestFit="1" customWidth="1"/>
    <col min="4" max="4" width="12.42578125" style="27" customWidth="1"/>
    <col min="5" max="16384" width="9.140625" style="27"/>
  </cols>
  <sheetData>
    <row r="1" spans="1:6" s="277" customFormat="1" x14ac:dyDescent="0.2">
      <c r="E1" s="278"/>
      <c r="F1" s="279"/>
    </row>
    <row r="2" spans="1:6" s="282" customFormat="1" ht="24" customHeight="1" x14ac:dyDescent="0.2">
      <c r="A2" s="280"/>
      <c r="B2" s="281" t="s">
        <v>118</v>
      </c>
    </row>
    <row r="3" spans="1:6" s="285" customFormat="1" ht="18" customHeight="1" x14ac:dyDescent="0.2">
      <c r="A3" s="283"/>
      <c r="B3" s="284" t="s">
        <v>13</v>
      </c>
    </row>
    <row r="4" spans="1:6" ht="38.25" x14ac:dyDescent="0.2">
      <c r="B4" s="27" t="s">
        <v>119</v>
      </c>
    </row>
    <row r="5" spans="1:6" ht="38.25" x14ac:dyDescent="0.2">
      <c r="B5" s="27" t="s">
        <v>122</v>
      </c>
    </row>
    <row r="6" spans="1:6" ht="38.25" x14ac:dyDescent="0.2">
      <c r="B6" s="31" t="s">
        <v>123</v>
      </c>
    </row>
    <row r="7" spans="1:6" ht="51" x14ac:dyDescent="0.2">
      <c r="B7" s="27" t="s">
        <v>124</v>
      </c>
    </row>
    <row r="8" spans="1:6" ht="25.5" x14ac:dyDescent="0.2">
      <c r="B8" s="27" t="s">
        <v>125</v>
      </c>
    </row>
    <row r="9" spans="1:6" x14ac:dyDescent="0.2">
      <c r="B9" s="27" t="s">
        <v>113</v>
      </c>
      <c r="C9" s="30" t="s">
        <v>16</v>
      </c>
    </row>
    <row r="10" spans="1:6" x14ac:dyDescent="0.2">
      <c r="B10" s="27" t="s">
        <v>233</v>
      </c>
      <c r="C10" s="30" t="s">
        <v>6</v>
      </c>
    </row>
    <row r="11" spans="1:6" x14ac:dyDescent="0.2">
      <c r="B11" s="27" t="s">
        <v>121</v>
      </c>
      <c r="C11" s="30" t="s">
        <v>49</v>
      </c>
    </row>
    <row r="12" spans="1:6" ht="25.5" x14ac:dyDescent="0.2">
      <c r="B12" s="27" t="s">
        <v>114</v>
      </c>
      <c r="C12" s="30" t="s">
        <v>50</v>
      </c>
    </row>
    <row r="13" spans="1:6" ht="38.25" x14ac:dyDescent="0.2">
      <c r="B13" s="27" t="s">
        <v>115</v>
      </c>
      <c r="C13" s="30" t="s">
        <v>47</v>
      </c>
    </row>
    <row r="14" spans="1:6" ht="25.5" x14ac:dyDescent="0.2">
      <c r="B14" s="27" t="s">
        <v>116</v>
      </c>
      <c r="C14" s="30" t="s">
        <v>48</v>
      </c>
    </row>
    <row r="15" spans="1:6" ht="38.25" x14ac:dyDescent="0.2">
      <c r="B15" s="29" t="s">
        <v>234</v>
      </c>
      <c r="C15" s="30" t="s">
        <v>75</v>
      </c>
    </row>
    <row r="16" spans="1:6" x14ac:dyDescent="0.2">
      <c r="B16" s="29" t="s">
        <v>117</v>
      </c>
      <c r="C16" s="30" t="s">
        <v>87</v>
      </c>
    </row>
  </sheetData>
  <sheetProtection algorithmName="SHA-512" hashValue="EFumI8N4GKY5TNENdlPP4lbiJ+dxzfyc0J+KBen9EAeEyNsY3OE4GlBNGonIXVhljyi3chCiGCIQ4MBRQOJlfg==" saltValue="ti94Po5GSefVvxz+x81iwQ==" spinCount="100000" sheet="1" objects="1" scenarios="1" selectLockedCells="1" selectUnlockedCells="1"/>
  <phoneticPr fontId="0" type="noConversion"/>
  <hyperlinks>
    <hyperlink ref="C12" location="'Solar prot device - data'!A1" display="Solar prot device - data" xr:uid="{00000000-0004-0000-0100-000000000000}"/>
    <hyperlink ref="C11" location="'Solar prot device'!A1" display="Solar prot device" xr:uid="{00000000-0004-0000-0100-000001000000}"/>
    <hyperlink ref="C13" location="'Results-1'!A1" display="Results 1" xr:uid="{00000000-0004-0000-0100-000002000000}"/>
    <hyperlink ref="C14" location="'Results-2'!A1" display="Results 2" xr:uid="{00000000-0004-0000-0100-000003000000}"/>
    <hyperlink ref="C10" location="Glazing!A1" display="Glazing!A1" xr:uid="{00000000-0004-0000-0100-000004000000}"/>
    <hyperlink ref="C9" location="Definitions!A1" display="Definitions" xr:uid="{00000000-0004-0000-0100-000005000000}"/>
    <hyperlink ref="C15" location="'Results-3'!Results1" display="Results-3" xr:uid="{00000000-0004-0000-0100-000006000000}"/>
    <hyperlink ref="C16" location="Update!A1" display="Update" xr:uid="{00000000-0004-0000-0100-000007000000}"/>
  </hyperlinks>
  <pageMargins left="0.43307086614173229" right="0.74803149606299213" top="0.62992125984251968" bottom="0.98425196850393704" header="0.51181102362204722" footer="0.51181102362204722"/>
  <pageSetup paperSize="9" scale="88" orientation="portrait" r:id="rId1"/>
  <headerFooter alignWithMargins="0">
    <oddFooter>&amp;LEN 13363-1&amp;R&amp;P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79998168889431442"/>
    <pageSetUpPr fitToPage="1"/>
  </sheetPr>
  <dimension ref="A1:E52"/>
  <sheetViews>
    <sheetView showGridLines="0" showRowColHeaders="0" workbookViewId="0">
      <selection activeCell="C15" sqref="C15"/>
    </sheetView>
  </sheetViews>
  <sheetFormatPr defaultColWidth="9.140625" defaultRowHeight="12.75" x14ac:dyDescent="0.2"/>
  <cols>
    <col min="1" max="1" width="4.140625" style="10" customWidth="1"/>
    <col min="2" max="2" width="4.5703125" style="38" customWidth="1"/>
    <col min="3" max="3" width="72.42578125" style="38" customWidth="1"/>
    <col min="4" max="16384" width="9.140625" style="38"/>
  </cols>
  <sheetData>
    <row r="1" spans="1:5" s="277" customFormat="1" x14ac:dyDescent="0.2">
      <c r="D1" s="278"/>
      <c r="E1" s="279"/>
    </row>
    <row r="2" spans="1:5" s="288" customFormat="1" ht="15.75" x14ac:dyDescent="0.2">
      <c r="A2" s="280"/>
      <c r="B2" s="287" t="s">
        <v>16</v>
      </c>
    </row>
    <row r="3" spans="1:5" ht="36" x14ac:dyDescent="0.2">
      <c r="B3" s="96" t="s">
        <v>138</v>
      </c>
      <c r="C3" s="34" t="s">
        <v>126</v>
      </c>
    </row>
    <row r="4" spans="1:5" ht="24" x14ac:dyDescent="0.2">
      <c r="B4" s="96" t="s">
        <v>139</v>
      </c>
      <c r="C4" s="34" t="s">
        <v>127</v>
      </c>
    </row>
    <row r="5" spans="1:5" ht="49.5" x14ac:dyDescent="0.2">
      <c r="B5" s="96" t="s">
        <v>0</v>
      </c>
      <c r="C5" s="34" t="s">
        <v>128</v>
      </c>
    </row>
    <row r="6" spans="1:5" ht="36" x14ac:dyDescent="0.2">
      <c r="B6" s="96" t="s">
        <v>5</v>
      </c>
      <c r="C6" s="34" t="s">
        <v>129</v>
      </c>
    </row>
    <row r="7" spans="1:5" ht="25.5" x14ac:dyDescent="0.2">
      <c r="B7" s="96" t="s">
        <v>130</v>
      </c>
      <c r="C7" s="34" t="s">
        <v>131</v>
      </c>
    </row>
    <row r="8" spans="1:5" x14ac:dyDescent="0.2">
      <c r="C8" s="273"/>
    </row>
    <row r="9" spans="1:5" s="290" customFormat="1" ht="15.75" x14ac:dyDescent="0.2">
      <c r="A9" s="283"/>
      <c r="B9" s="289" t="s">
        <v>25</v>
      </c>
    </row>
    <row r="10" spans="1:5" ht="15" x14ac:dyDescent="0.2">
      <c r="B10" s="274" t="s">
        <v>6</v>
      </c>
    </row>
    <row r="11" spans="1:5" ht="24.4" customHeight="1" x14ac:dyDescent="0.2">
      <c r="B11" s="299" t="s">
        <v>132</v>
      </c>
      <c r="C11" s="299"/>
    </row>
    <row r="12" spans="1:5" ht="13.5" x14ac:dyDescent="0.2">
      <c r="B12" s="96" t="s">
        <v>133</v>
      </c>
      <c r="C12" s="35" t="s">
        <v>23</v>
      </c>
    </row>
    <row r="13" spans="1:5" x14ac:dyDescent="0.2">
      <c r="B13" s="96" t="s">
        <v>0</v>
      </c>
      <c r="C13" s="35" t="s">
        <v>24</v>
      </c>
    </row>
    <row r="14" spans="1:5" ht="13.5" x14ac:dyDescent="0.2">
      <c r="B14" s="96" t="s">
        <v>140</v>
      </c>
      <c r="C14" s="35" t="s">
        <v>52</v>
      </c>
    </row>
    <row r="15" spans="1:5" ht="13.5" x14ac:dyDescent="0.2">
      <c r="B15" s="96" t="s">
        <v>139</v>
      </c>
      <c r="C15" s="35" t="s">
        <v>84</v>
      </c>
    </row>
    <row r="16" spans="1:5" ht="13.5" x14ac:dyDescent="0.2">
      <c r="B16" s="96" t="s">
        <v>141</v>
      </c>
      <c r="C16" s="35" t="s">
        <v>85</v>
      </c>
    </row>
    <row r="17" spans="2:3" ht="13.5" x14ac:dyDescent="0.2">
      <c r="B17" s="96" t="s">
        <v>142</v>
      </c>
      <c r="C17" s="35" t="s">
        <v>51</v>
      </c>
    </row>
    <row r="18" spans="2:3" ht="13.5" x14ac:dyDescent="0.2">
      <c r="B18" s="96" t="s">
        <v>143</v>
      </c>
      <c r="C18" s="35" t="s">
        <v>64</v>
      </c>
    </row>
    <row r="19" spans="2:3" ht="13.5" x14ac:dyDescent="0.2">
      <c r="B19" s="96" t="s">
        <v>144</v>
      </c>
      <c r="C19" s="35" t="s">
        <v>81</v>
      </c>
    </row>
    <row r="20" spans="2:3" ht="13.5" x14ac:dyDescent="0.2">
      <c r="B20" s="96" t="s">
        <v>134</v>
      </c>
      <c r="C20" s="35" t="s">
        <v>242</v>
      </c>
    </row>
    <row r="21" spans="2:3" x14ac:dyDescent="0.2">
      <c r="B21" s="35"/>
      <c r="C21" s="35"/>
    </row>
    <row r="35" spans="2:4" ht="15" x14ac:dyDescent="0.2">
      <c r="B35" s="274" t="s">
        <v>53</v>
      </c>
    </row>
    <row r="36" spans="2:4" ht="13.7" customHeight="1" x14ac:dyDescent="0.2">
      <c r="B36" s="299" t="s">
        <v>54</v>
      </c>
      <c r="C36" s="299"/>
      <c r="D36" s="275"/>
    </row>
    <row r="37" spans="2:4" ht="13.5" x14ac:dyDescent="0.2">
      <c r="B37" s="93" t="s">
        <v>153</v>
      </c>
      <c r="C37" s="93" t="s">
        <v>55</v>
      </c>
    </row>
    <row r="38" spans="2:4" ht="13.5" x14ac:dyDescent="0.2">
      <c r="B38" s="93" t="s">
        <v>145</v>
      </c>
      <c r="C38" s="93" t="s">
        <v>56</v>
      </c>
    </row>
    <row r="39" spans="2:4" ht="13.5" x14ac:dyDescent="0.2">
      <c r="B39" s="93" t="s">
        <v>146</v>
      </c>
      <c r="C39" s="93" t="s">
        <v>82</v>
      </c>
    </row>
    <row r="40" spans="2:4" ht="24" x14ac:dyDescent="0.2">
      <c r="B40" s="33" t="s">
        <v>147</v>
      </c>
      <c r="C40" s="36" t="s">
        <v>80</v>
      </c>
    </row>
    <row r="41" spans="2:4" ht="13.5" x14ac:dyDescent="0.2">
      <c r="B41" s="93" t="s">
        <v>150</v>
      </c>
      <c r="C41" s="93" t="s">
        <v>58</v>
      </c>
    </row>
    <row r="42" spans="2:4" ht="13.5" x14ac:dyDescent="0.2">
      <c r="B42" s="93" t="s">
        <v>148</v>
      </c>
      <c r="C42" s="93" t="s">
        <v>57</v>
      </c>
    </row>
    <row r="43" spans="2:4" ht="13.5" x14ac:dyDescent="0.2">
      <c r="B43" s="93" t="s">
        <v>149</v>
      </c>
      <c r="C43" s="93" t="s">
        <v>83</v>
      </c>
    </row>
    <row r="44" spans="2:4" x14ac:dyDescent="0.2">
      <c r="B44" s="93"/>
      <c r="C44" s="93"/>
    </row>
    <row r="47" spans="2:4" x14ac:dyDescent="0.2">
      <c r="B47" s="299"/>
      <c r="C47" s="299"/>
    </row>
    <row r="48" spans="2:4" ht="13.5" x14ac:dyDescent="0.2">
      <c r="B48" s="34" t="s">
        <v>135</v>
      </c>
      <c r="C48" s="35" t="s">
        <v>24</v>
      </c>
    </row>
    <row r="49" spans="2:3" ht="13.5" x14ac:dyDescent="0.2">
      <c r="B49" s="93" t="s">
        <v>151</v>
      </c>
      <c r="C49" s="93" t="s">
        <v>91</v>
      </c>
    </row>
    <row r="50" spans="2:3" ht="13.5" x14ac:dyDescent="0.2">
      <c r="B50" s="93" t="s">
        <v>136</v>
      </c>
      <c r="C50" s="35" t="s">
        <v>243</v>
      </c>
    </row>
    <row r="51" spans="2:3" ht="13.5" x14ac:dyDescent="0.2">
      <c r="B51" s="93" t="s">
        <v>152</v>
      </c>
      <c r="C51" s="93" t="s">
        <v>92</v>
      </c>
    </row>
    <row r="52" spans="2:3" ht="14.25" x14ac:dyDescent="0.2">
      <c r="B52" s="38" t="s">
        <v>137</v>
      </c>
      <c r="C52" s="93" t="s">
        <v>101</v>
      </c>
    </row>
  </sheetData>
  <sheetProtection algorithmName="SHA-512" hashValue="aSHsUFrodGJcG5CTeiWdhxqddd5rNmiSo2pl4UGZGPHAADNRDLAnh1fYt5YqYyR/wQQ21IrsK1kb8WgXgXPmlA==" saltValue="NrlGMPEIYuJX3xQR0UuZqg==" spinCount="100000" sheet="1" objects="1" scenarios="1" selectLockedCells="1" selectUnlockedCells="1"/>
  <mergeCells count="3">
    <mergeCell ref="B11:C11"/>
    <mergeCell ref="B36:C36"/>
    <mergeCell ref="B47:C47"/>
  </mergeCells>
  <phoneticPr fontId="0" type="noConversion"/>
  <pageMargins left="0.43" right="0.75" top="0.64" bottom="1" header="0.5" footer="0.5"/>
  <pageSetup paperSize="9" scale="90" orientation="portrait" r:id="rId1"/>
  <headerFooter alignWithMargins="0">
    <oddFooter>&amp;LEN 13363-1&amp;R&amp;P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79998168889431442"/>
    <pageSetUpPr fitToPage="1"/>
  </sheetPr>
  <dimension ref="A1:N18"/>
  <sheetViews>
    <sheetView showGridLines="0" showRowColHeaders="0" zoomScaleNormal="100" workbookViewId="0"/>
  </sheetViews>
  <sheetFormatPr defaultColWidth="9.140625" defaultRowHeight="12.75" x14ac:dyDescent="0.2"/>
  <cols>
    <col min="1" max="1" width="4.140625" style="10" customWidth="1"/>
    <col min="2" max="2" width="20.85546875" style="38" customWidth="1"/>
    <col min="3" max="3" width="25.42578125" style="38" customWidth="1"/>
    <col min="4" max="4" width="8.85546875" style="37" customWidth="1"/>
    <col min="5" max="11" width="7" style="37" customWidth="1"/>
    <col min="12" max="16384" width="9.140625" style="38"/>
  </cols>
  <sheetData>
    <row r="1" spans="1:14" s="277" customFormat="1" x14ac:dyDescent="0.2">
      <c r="E1" s="278"/>
      <c r="F1" s="279"/>
    </row>
    <row r="2" spans="1:14" s="288" customFormat="1" ht="20.25" customHeight="1" x14ac:dyDescent="0.2">
      <c r="A2" s="280"/>
      <c r="B2" s="287" t="s">
        <v>93</v>
      </c>
      <c r="C2" s="291"/>
      <c r="D2" s="292"/>
      <c r="E2" s="292"/>
      <c r="F2" s="292"/>
      <c r="G2" s="292"/>
      <c r="H2" s="292"/>
      <c r="I2" s="292"/>
      <c r="J2" s="292"/>
      <c r="K2" s="292"/>
    </row>
    <row r="3" spans="1:14" x14ac:dyDescent="0.2">
      <c r="B3" s="38" t="s">
        <v>169</v>
      </c>
    </row>
    <row r="4" spans="1:14" ht="13.5" thickBot="1" x14ac:dyDescent="0.25"/>
    <row r="5" spans="1:14" ht="37.35" customHeight="1" x14ac:dyDescent="0.2">
      <c r="B5" s="43" t="s">
        <v>154</v>
      </c>
      <c r="C5" s="44" t="s">
        <v>18</v>
      </c>
      <c r="D5" s="45" t="s">
        <v>202</v>
      </c>
      <c r="E5" s="46" t="s">
        <v>0</v>
      </c>
      <c r="F5" s="46" t="s">
        <v>162</v>
      </c>
      <c r="G5" s="46" t="s">
        <v>163</v>
      </c>
      <c r="H5" s="46" t="s">
        <v>164</v>
      </c>
      <c r="I5" s="46" t="s">
        <v>165</v>
      </c>
      <c r="J5" s="46" t="s">
        <v>166</v>
      </c>
      <c r="K5" s="47" t="s">
        <v>167</v>
      </c>
    </row>
    <row r="6" spans="1:14" ht="35.1" customHeight="1" x14ac:dyDescent="0.2">
      <c r="B6" s="48" t="s">
        <v>66</v>
      </c>
      <c r="C6" s="49" t="s">
        <v>156</v>
      </c>
      <c r="D6" s="50">
        <v>5.8</v>
      </c>
      <c r="E6" s="51">
        <v>0.85</v>
      </c>
      <c r="F6" s="52">
        <v>0.83</v>
      </c>
      <c r="G6" s="52">
        <v>0.08</v>
      </c>
      <c r="H6" s="52">
        <v>0.08</v>
      </c>
      <c r="I6" s="52">
        <v>0.9</v>
      </c>
      <c r="J6" s="52">
        <v>0.08</v>
      </c>
      <c r="K6" s="53">
        <v>0.08</v>
      </c>
      <c r="L6" s="39"/>
      <c r="M6" s="39"/>
      <c r="N6" s="39"/>
    </row>
    <row r="7" spans="1:14" ht="35.1" customHeight="1" x14ac:dyDescent="0.2">
      <c r="B7" s="48" t="s">
        <v>67</v>
      </c>
      <c r="C7" s="49" t="s">
        <v>157</v>
      </c>
      <c r="D7" s="50">
        <v>2.9</v>
      </c>
      <c r="E7" s="51">
        <v>0.76</v>
      </c>
      <c r="F7" s="52">
        <v>0.69</v>
      </c>
      <c r="G7" s="52">
        <v>0.14000000000000001</v>
      </c>
      <c r="H7" s="52">
        <v>0.14000000000000001</v>
      </c>
      <c r="I7" s="52">
        <v>0.82</v>
      </c>
      <c r="J7" s="52">
        <v>0.15</v>
      </c>
      <c r="K7" s="53">
        <v>0.15</v>
      </c>
      <c r="L7" s="39"/>
      <c r="M7" s="39"/>
      <c r="N7" s="39"/>
    </row>
    <row r="8" spans="1:14" ht="35.1" customHeight="1" x14ac:dyDescent="0.2">
      <c r="B8" s="54" t="s">
        <v>68</v>
      </c>
      <c r="C8" s="55" t="s">
        <v>158</v>
      </c>
      <c r="D8" s="56">
        <v>1.2</v>
      </c>
      <c r="E8" s="57">
        <v>0.59</v>
      </c>
      <c r="F8" s="58">
        <v>0.49</v>
      </c>
      <c r="G8" s="58">
        <v>0.28999999999999998</v>
      </c>
      <c r="H8" s="58">
        <v>0.27</v>
      </c>
      <c r="I8" s="58">
        <v>0.8</v>
      </c>
      <c r="J8" s="58">
        <v>0.15</v>
      </c>
      <c r="K8" s="59">
        <v>0.1</v>
      </c>
      <c r="L8" s="39"/>
      <c r="M8" s="39"/>
      <c r="N8" s="39"/>
    </row>
    <row r="9" spans="1:14" ht="35.1" customHeight="1" x14ac:dyDescent="0.2">
      <c r="B9" s="48" t="s">
        <v>69</v>
      </c>
      <c r="C9" s="49" t="s">
        <v>159</v>
      </c>
      <c r="D9" s="50">
        <v>1.1000000000000001</v>
      </c>
      <c r="E9" s="51">
        <v>0.32</v>
      </c>
      <c r="F9" s="52">
        <v>0.27</v>
      </c>
      <c r="G9" s="52">
        <v>0.28999999999999998</v>
      </c>
      <c r="H9" s="52">
        <v>0.38</v>
      </c>
      <c r="I9" s="52">
        <v>0.44</v>
      </c>
      <c r="J9" s="52">
        <v>0.43</v>
      </c>
      <c r="K9" s="53">
        <v>0.38</v>
      </c>
      <c r="L9" s="39"/>
      <c r="M9" s="39"/>
      <c r="N9" s="39"/>
    </row>
    <row r="10" spans="1:14" ht="35.1" customHeight="1" thickBot="1" x14ac:dyDescent="0.25">
      <c r="B10" s="60" t="s">
        <v>155</v>
      </c>
      <c r="C10" s="61" t="s">
        <v>160</v>
      </c>
      <c r="D10" s="62">
        <v>0.8</v>
      </c>
      <c r="E10" s="63">
        <v>0.55000000000000004</v>
      </c>
      <c r="F10" s="64">
        <v>0.5</v>
      </c>
      <c r="G10" s="64">
        <v>0.22</v>
      </c>
      <c r="H10" s="64">
        <v>0.23</v>
      </c>
      <c r="I10" s="64">
        <v>0.73</v>
      </c>
      <c r="J10" s="64">
        <v>0.16</v>
      </c>
      <c r="K10" s="65">
        <v>0.16</v>
      </c>
      <c r="L10" s="39"/>
      <c r="M10" s="39"/>
      <c r="N10" s="39"/>
    </row>
    <row r="11" spans="1:14" x14ac:dyDescent="0.2">
      <c r="D11" s="42"/>
      <c r="E11" s="42"/>
      <c r="F11" s="42"/>
      <c r="G11" s="42"/>
      <c r="H11" s="42"/>
      <c r="I11" s="42"/>
      <c r="J11" s="42"/>
      <c r="K11" s="42"/>
      <c r="L11" s="39"/>
      <c r="M11" s="39"/>
      <c r="N11" s="39"/>
    </row>
    <row r="12" spans="1:14" ht="23.85" customHeight="1" x14ac:dyDescent="0.2">
      <c r="B12" s="38" t="s">
        <v>161</v>
      </c>
      <c r="D12" s="42"/>
      <c r="E12" s="42"/>
      <c r="F12" s="42"/>
      <c r="G12" s="42"/>
      <c r="H12" s="42"/>
      <c r="I12" s="42"/>
      <c r="J12" s="42"/>
      <c r="K12" s="42"/>
      <c r="L12" s="39"/>
      <c r="M12" s="39"/>
      <c r="N12" s="39"/>
    </row>
    <row r="13" spans="1:14" ht="23.85" customHeight="1" x14ac:dyDescent="0.2">
      <c r="B13" s="38" t="s">
        <v>168</v>
      </c>
      <c r="D13" s="42"/>
      <c r="E13" s="42"/>
      <c r="F13" s="42"/>
      <c r="G13" s="42"/>
      <c r="H13" s="42"/>
      <c r="I13" s="42"/>
      <c r="J13" s="42"/>
      <c r="K13" s="42"/>
      <c r="L13" s="39"/>
      <c r="M13" s="39"/>
      <c r="N13" s="39"/>
    </row>
    <row r="14" spans="1:14" ht="36.75" customHeight="1" x14ac:dyDescent="0.2">
      <c r="B14" s="300" t="s">
        <v>96</v>
      </c>
      <c r="C14" s="300"/>
      <c r="D14" s="300"/>
      <c r="E14" s="300"/>
      <c r="F14" s="300"/>
      <c r="G14" s="300"/>
      <c r="H14" s="300"/>
      <c r="I14" s="300"/>
      <c r="J14" s="300"/>
      <c r="K14" s="300"/>
      <c r="L14" s="39"/>
      <c r="M14" s="39"/>
      <c r="N14" s="39"/>
    </row>
    <row r="15" spans="1:14" x14ac:dyDescent="0.2">
      <c r="D15" s="42"/>
      <c r="E15" s="42"/>
      <c r="F15" s="42"/>
      <c r="G15" s="42"/>
      <c r="H15" s="42"/>
      <c r="I15" s="42"/>
      <c r="J15" s="42"/>
      <c r="K15" s="42"/>
      <c r="L15" s="39"/>
      <c r="M15" s="39"/>
      <c r="N15" s="39"/>
    </row>
    <row r="16" spans="1:14" x14ac:dyDescent="0.2">
      <c r="D16" s="42"/>
      <c r="E16" s="42"/>
      <c r="F16" s="42"/>
      <c r="G16" s="42"/>
      <c r="H16" s="42"/>
      <c r="I16" s="42"/>
      <c r="J16" s="42"/>
      <c r="K16" s="42"/>
      <c r="L16" s="39"/>
      <c r="M16" s="39"/>
      <c r="N16" s="39"/>
    </row>
    <row r="17" spans="4:14" x14ac:dyDescent="0.2">
      <c r="D17" s="42"/>
      <c r="E17" s="42"/>
      <c r="F17" s="42"/>
      <c r="G17" s="42"/>
      <c r="H17" s="42"/>
      <c r="I17" s="42"/>
      <c r="J17" s="42"/>
      <c r="K17" s="42"/>
      <c r="L17" s="39"/>
      <c r="M17" s="39"/>
      <c r="N17" s="39"/>
    </row>
    <row r="18" spans="4:14" x14ac:dyDescent="0.2">
      <c r="D18" s="42"/>
      <c r="E18" s="42"/>
      <c r="F18" s="42"/>
      <c r="G18" s="42"/>
      <c r="H18" s="42"/>
      <c r="I18" s="42"/>
      <c r="J18" s="42"/>
      <c r="K18" s="42"/>
      <c r="L18" s="39"/>
      <c r="M18" s="39"/>
      <c r="N18" s="39"/>
    </row>
  </sheetData>
  <sheetProtection algorithmName="SHA-512" hashValue="AjgXTz66wHLawynkNWziQESPOxkD/zE+eLJDGh7X7Z4l2zU14iHNh0/IbOFzCbbSVJDjLPi1BPt96QEr3MeJ8A==" saltValue="6+0obofpH93toQa0GP/lZg==" spinCount="100000" sheet="1" objects="1" scenarios="1" selectLockedCells="1" selectUnlockedCells="1"/>
  <mergeCells count="1">
    <mergeCell ref="B14:K14"/>
  </mergeCells>
  <phoneticPr fontId="0" type="noConversion"/>
  <pageMargins left="0.43307086614173229" right="0.74803149606299213" top="0.62992125984251968" bottom="0.98425196850393704" header="0.51181102362204722" footer="0.51181102362204722"/>
  <pageSetup paperSize="9" scale="97" orientation="portrait" r:id="rId1"/>
  <headerFooter alignWithMargins="0">
    <oddFooter>&amp;LEN 13363-1&amp;R&amp;P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9" tint="0.79998168889431442"/>
    <pageSetUpPr fitToPage="1"/>
  </sheetPr>
  <dimension ref="A1:K20"/>
  <sheetViews>
    <sheetView showGridLines="0" showRowColHeaders="0" zoomScaleNormal="100" workbookViewId="0"/>
  </sheetViews>
  <sheetFormatPr defaultColWidth="9.140625" defaultRowHeight="12.75" x14ac:dyDescent="0.2"/>
  <cols>
    <col min="1" max="1" width="4.140625" style="10" customWidth="1"/>
    <col min="2" max="2" width="30.7109375" style="38" customWidth="1"/>
    <col min="3" max="3" width="8.85546875" style="38" customWidth="1"/>
    <col min="4" max="4" width="10.28515625" style="37" customWidth="1"/>
    <col min="5" max="5" width="10.28515625" style="38" customWidth="1"/>
    <col min="6" max="7" width="10.28515625" style="37" customWidth="1"/>
    <col min="8" max="16384" width="9.140625" style="38"/>
  </cols>
  <sheetData>
    <row r="1" spans="1:11" s="277" customFormat="1" x14ac:dyDescent="0.2">
      <c r="E1" s="278"/>
      <c r="F1" s="279"/>
    </row>
    <row r="2" spans="1:11" s="288" customFormat="1" ht="20.25" customHeight="1" x14ac:dyDescent="0.2">
      <c r="A2" s="280"/>
      <c r="B2" s="287" t="s">
        <v>59</v>
      </c>
      <c r="C2" s="291"/>
      <c r="D2" s="292"/>
      <c r="E2" s="292"/>
      <c r="F2" s="292"/>
      <c r="G2" s="292"/>
      <c r="H2" s="292"/>
      <c r="I2" s="292"/>
      <c r="J2" s="292"/>
      <c r="K2" s="292"/>
    </row>
    <row r="3" spans="1:11" x14ac:dyDescent="0.2">
      <c r="B3" s="38" t="s">
        <v>173</v>
      </c>
      <c r="E3" s="37"/>
      <c r="H3" s="37"/>
      <c r="I3" s="37"/>
      <c r="J3" s="37"/>
      <c r="K3" s="37"/>
    </row>
    <row r="4" spans="1:11" x14ac:dyDescent="0.2">
      <c r="E4" s="37"/>
      <c r="H4" s="37"/>
      <c r="I4" s="37"/>
      <c r="J4" s="37"/>
      <c r="K4" s="37"/>
    </row>
    <row r="5" spans="1:11" ht="42" customHeight="1" x14ac:dyDescent="0.2">
      <c r="B5" s="301" t="s">
        <v>76</v>
      </c>
      <c r="C5" s="302"/>
      <c r="D5" s="302"/>
      <c r="E5" s="302"/>
      <c r="F5" s="302"/>
      <c r="G5" s="302"/>
    </row>
    <row r="6" spans="1:11" ht="13.5" thickBot="1" x14ac:dyDescent="0.25"/>
    <row r="7" spans="1:11" ht="26.45" customHeight="1" x14ac:dyDescent="0.2">
      <c r="C7" s="306" t="s">
        <v>174</v>
      </c>
      <c r="D7" s="304" t="s">
        <v>175</v>
      </c>
      <c r="E7" s="304"/>
      <c r="F7" s="304"/>
      <c r="G7" s="305"/>
      <c r="H7" s="39"/>
      <c r="I7" s="39"/>
      <c r="J7" s="39"/>
    </row>
    <row r="8" spans="1:11" ht="13.5" thickBot="1" x14ac:dyDescent="0.25">
      <c r="B8" s="69"/>
      <c r="C8" s="307"/>
      <c r="D8" s="70" t="s">
        <v>29</v>
      </c>
      <c r="E8" s="70" t="s">
        <v>15</v>
      </c>
      <c r="F8" s="70" t="s">
        <v>30</v>
      </c>
      <c r="G8" s="71" t="s">
        <v>31</v>
      </c>
    </row>
    <row r="9" spans="1:11" ht="26.45" customHeight="1" x14ac:dyDescent="0.2">
      <c r="B9" s="74" t="s">
        <v>170</v>
      </c>
      <c r="C9" s="75">
        <v>0</v>
      </c>
      <c r="D9" s="50">
        <v>0.7</v>
      </c>
      <c r="E9" s="50">
        <v>0.5</v>
      </c>
      <c r="F9" s="50">
        <v>0.3</v>
      </c>
      <c r="G9" s="72">
        <v>0.1</v>
      </c>
      <c r="H9" s="39"/>
      <c r="I9" s="39"/>
      <c r="J9" s="39"/>
    </row>
    <row r="10" spans="1:11" ht="26.45" customHeight="1" x14ac:dyDescent="0.2">
      <c r="B10" s="67" t="s">
        <v>171</v>
      </c>
      <c r="C10" s="75">
        <v>0.1</v>
      </c>
      <c r="D10" s="50">
        <v>0.7</v>
      </c>
      <c r="E10" s="50">
        <v>0.5</v>
      </c>
      <c r="F10" s="50">
        <v>0.3</v>
      </c>
      <c r="G10" s="72">
        <v>0.1</v>
      </c>
      <c r="H10" s="39"/>
      <c r="I10" s="39"/>
      <c r="J10" s="39"/>
    </row>
    <row r="11" spans="1:11" ht="26.45" customHeight="1" x14ac:dyDescent="0.2">
      <c r="B11" s="67" t="s">
        <v>32</v>
      </c>
      <c r="C11" s="75">
        <v>0.2</v>
      </c>
      <c r="D11" s="50">
        <v>0.6</v>
      </c>
      <c r="E11" s="50">
        <v>0.4</v>
      </c>
      <c r="F11" s="50">
        <v>0.2</v>
      </c>
      <c r="G11" s="72">
        <v>0.1</v>
      </c>
      <c r="H11" s="39"/>
      <c r="I11" s="39"/>
      <c r="J11" s="39"/>
    </row>
    <row r="12" spans="1:11" ht="26.45" customHeight="1" thickBot="1" x14ac:dyDescent="0.25">
      <c r="B12" s="68" t="s">
        <v>79</v>
      </c>
      <c r="C12" s="76">
        <v>0.4</v>
      </c>
      <c r="D12" s="62">
        <v>0.4</v>
      </c>
      <c r="E12" s="62">
        <v>0.3</v>
      </c>
      <c r="F12" s="62">
        <v>0.2</v>
      </c>
      <c r="G12" s="73">
        <v>0.1</v>
      </c>
      <c r="H12" s="39"/>
      <c r="I12" s="39"/>
      <c r="J12" s="39"/>
    </row>
    <row r="13" spans="1:11" x14ac:dyDescent="0.2">
      <c r="B13" s="35"/>
      <c r="C13" s="35"/>
      <c r="D13" s="40"/>
      <c r="E13" s="41"/>
      <c r="F13" s="40"/>
      <c r="G13" s="40"/>
      <c r="H13" s="39"/>
      <c r="I13" s="39"/>
      <c r="J13" s="39"/>
    </row>
    <row r="14" spans="1:11" ht="19.5" customHeight="1" x14ac:dyDescent="0.2">
      <c r="B14" s="38" t="s">
        <v>172</v>
      </c>
      <c r="C14" s="35"/>
      <c r="D14" s="40"/>
      <c r="E14" s="41"/>
      <c r="F14" s="40"/>
      <c r="G14" s="40"/>
      <c r="H14" s="39"/>
      <c r="I14" s="39"/>
      <c r="J14" s="39"/>
    </row>
    <row r="15" spans="1:11" ht="26.45" customHeight="1" x14ac:dyDescent="0.2">
      <c r="B15" s="303"/>
      <c r="C15" s="303"/>
      <c r="D15" s="302"/>
      <c r="E15" s="302"/>
      <c r="F15" s="302"/>
      <c r="G15" s="302"/>
      <c r="H15" s="39"/>
      <c r="I15" s="39"/>
      <c r="J15" s="39"/>
    </row>
    <row r="16" spans="1:11" ht="45" customHeight="1" x14ac:dyDescent="0.2">
      <c r="B16" s="299"/>
      <c r="C16" s="299"/>
      <c r="D16" s="299"/>
      <c r="E16" s="299"/>
      <c r="F16" s="299"/>
      <c r="G16" s="299"/>
      <c r="H16" s="39"/>
      <c r="I16" s="39"/>
      <c r="J16" s="39"/>
    </row>
    <row r="17" spans="4:10" x14ac:dyDescent="0.2">
      <c r="D17" s="42"/>
      <c r="E17" s="39"/>
      <c r="F17" s="42"/>
      <c r="G17" s="42"/>
      <c r="H17" s="39"/>
      <c r="I17" s="39"/>
      <c r="J17" s="39"/>
    </row>
    <row r="18" spans="4:10" x14ac:dyDescent="0.2">
      <c r="D18" s="42"/>
      <c r="E18" s="39"/>
      <c r="F18" s="42"/>
      <c r="G18" s="42"/>
      <c r="H18" s="39"/>
      <c r="I18" s="39"/>
      <c r="J18" s="39"/>
    </row>
    <row r="19" spans="4:10" x14ac:dyDescent="0.2">
      <c r="D19" s="42"/>
      <c r="E19" s="39"/>
      <c r="F19" s="42"/>
      <c r="G19" s="42"/>
      <c r="H19" s="39"/>
      <c r="I19" s="39"/>
      <c r="J19" s="39"/>
    </row>
    <row r="20" spans="4:10" x14ac:dyDescent="0.2">
      <c r="D20" s="42"/>
      <c r="E20" s="39"/>
      <c r="F20" s="42"/>
      <c r="G20" s="42"/>
      <c r="H20" s="39"/>
      <c r="I20" s="42"/>
      <c r="J20" s="39"/>
    </row>
  </sheetData>
  <sheetProtection algorithmName="SHA-512" hashValue="dMRu4jQ/iXbsQ25ds8gwDqRbHROJI1Vbs1JFD6atHhgYT9A09IVshrysGlSqOY5SxpUyQuY+oL9jzuWsWdqmZA==" saltValue="Px7DUyKKIXnRIX/I0lVt4w==" spinCount="100000" sheet="1" objects="1" scenarios="1" selectLockedCells="1" selectUnlockedCells="1"/>
  <mergeCells count="5">
    <mergeCell ref="B5:G5"/>
    <mergeCell ref="B16:G16"/>
    <mergeCell ref="B15:G15"/>
    <mergeCell ref="D7:G7"/>
    <mergeCell ref="C7:C8"/>
  </mergeCells>
  <phoneticPr fontId="0" type="noConversion"/>
  <pageMargins left="0.43307086614173229" right="0.74803149606299213" top="0.62992125984251968" bottom="0.98425196850393704" header="0.51181102362204722" footer="0.51181102362204722"/>
  <pageSetup paperSize="9" scale="88" orientation="portrait" r:id="rId1"/>
  <headerFooter alignWithMargins="0">
    <oddFooter>&amp;LEN 13363-1&amp;R&amp;P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FFCC"/>
    <pageSetUpPr fitToPage="1"/>
  </sheetPr>
  <dimension ref="A1:J114"/>
  <sheetViews>
    <sheetView showGridLines="0" showRowColHeaders="0" workbookViewId="0">
      <pane ySplit="15" topLeftCell="A16" activePane="bottomLeft" state="frozen"/>
      <selection pane="bottomLeft" activeCell="E28" sqref="E28"/>
    </sheetView>
  </sheetViews>
  <sheetFormatPr defaultColWidth="9.140625" defaultRowHeight="12.75" x14ac:dyDescent="0.2"/>
  <cols>
    <col min="1" max="1" width="4.140625" style="10" customWidth="1"/>
    <col min="2" max="2" width="7.7109375" style="89" customWidth="1"/>
    <col min="3" max="3" width="35.7109375" style="89" customWidth="1"/>
    <col min="4" max="6" width="7.28515625" style="89" customWidth="1"/>
    <col min="7" max="9" width="7" style="90" customWidth="1"/>
    <col min="10" max="10" width="7.140625" style="97" customWidth="1"/>
    <col min="11" max="16384" width="9.140625" style="90"/>
  </cols>
  <sheetData>
    <row r="1" spans="1:10" s="277" customFormat="1" x14ac:dyDescent="0.2">
      <c r="C1" s="278"/>
      <c r="D1" s="279"/>
    </row>
    <row r="2" spans="1:10" s="295" customFormat="1" ht="16.5" customHeight="1" x14ac:dyDescent="0.25">
      <c r="A2" s="280"/>
      <c r="B2" s="293" t="s">
        <v>60</v>
      </c>
      <c r="C2" s="294"/>
      <c r="D2" s="294"/>
      <c r="E2" s="294"/>
      <c r="F2" s="294"/>
    </row>
    <row r="3" spans="1:10" ht="13.7" customHeight="1" x14ac:dyDescent="0.2">
      <c r="B3" s="90"/>
      <c r="C3" s="32"/>
      <c r="D3" s="32"/>
      <c r="E3" s="32"/>
      <c r="F3" s="32"/>
      <c r="G3" s="32"/>
      <c r="J3" s="90"/>
    </row>
    <row r="4" spans="1:10" x14ac:dyDescent="0.2">
      <c r="B4" s="109" t="s">
        <v>77</v>
      </c>
      <c r="C4" s="32"/>
      <c r="D4" s="32"/>
      <c r="E4" s="32"/>
      <c r="F4" s="32"/>
      <c r="G4" s="32"/>
      <c r="J4" s="90"/>
    </row>
    <row r="5" spans="1:10" ht="15.75" customHeight="1" x14ac:dyDescent="0.2">
      <c r="B5" s="110" t="s">
        <v>44</v>
      </c>
      <c r="C5" s="91"/>
      <c r="D5" s="91"/>
      <c r="G5" s="92"/>
      <c r="J5" s="90"/>
    </row>
    <row r="6" spans="1:10" ht="18.75" customHeight="1" x14ac:dyDescent="0.2">
      <c r="B6" s="66" t="s">
        <v>178</v>
      </c>
      <c r="C6" s="98" t="s">
        <v>55</v>
      </c>
      <c r="D6" s="98"/>
      <c r="E6" s="98"/>
      <c r="F6" s="98"/>
      <c r="G6" s="98"/>
      <c r="J6" s="99" t="s">
        <v>104</v>
      </c>
    </row>
    <row r="7" spans="1:10" ht="20.25" customHeight="1" x14ac:dyDescent="0.2">
      <c r="B7" s="100" t="s">
        <v>179</v>
      </c>
      <c r="C7" s="308" t="s">
        <v>56</v>
      </c>
      <c r="D7" s="308"/>
      <c r="E7" s="308"/>
      <c r="F7" s="308"/>
      <c r="G7" s="308"/>
      <c r="H7" s="309"/>
      <c r="I7" s="309"/>
      <c r="J7" s="99" t="s">
        <v>104</v>
      </c>
    </row>
    <row r="8" spans="1:10" ht="18.75" customHeight="1" x14ac:dyDescent="0.2">
      <c r="B8" s="100" t="s">
        <v>180</v>
      </c>
      <c r="C8" s="308" t="s">
        <v>82</v>
      </c>
      <c r="D8" s="308"/>
      <c r="E8" s="308"/>
      <c r="F8" s="308"/>
      <c r="G8" s="308"/>
      <c r="H8" s="309"/>
      <c r="I8" s="309"/>
      <c r="J8" s="90"/>
    </row>
    <row r="9" spans="1:10" ht="15" customHeight="1" x14ac:dyDescent="0.2">
      <c r="B9" s="98" t="s">
        <v>181</v>
      </c>
      <c r="C9" s="308" t="s">
        <v>80</v>
      </c>
      <c r="D9" s="308"/>
      <c r="E9" s="308"/>
      <c r="F9" s="308"/>
      <c r="G9" s="308"/>
      <c r="H9" s="309"/>
      <c r="I9" s="309"/>
      <c r="J9" s="90"/>
    </row>
    <row r="10" spans="1:10" ht="17.45" customHeight="1" x14ac:dyDescent="0.2">
      <c r="B10" s="66" t="s">
        <v>182</v>
      </c>
      <c r="C10" s="66" t="s">
        <v>58</v>
      </c>
      <c r="D10" s="94"/>
      <c r="E10" s="94"/>
      <c r="F10" s="94"/>
      <c r="G10" s="95"/>
      <c r="J10" s="90"/>
    </row>
    <row r="11" spans="1:10" ht="17.45" customHeight="1" x14ac:dyDescent="0.2">
      <c r="B11" s="66" t="s">
        <v>183</v>
      </c>
      <c r="C11" s="66" t="s">
        <v>57</v>
      </c>
      <c r="D11" s="94"/>
      <c r="E11" s="94"/>
      <c r="F11" s="94"/>
      <c r="G11" s="95"/>
      <c r="J11" s="90"/>
    </row>
    <row r="12" spans="1:10" ht="17.45" customHeight="1" x14ac:dyDescent="0.2">
      <c r="B12" s="66" t="s">
        <v>184</v>
      </c>
      <c r="C12" s="66" t="s">
        <v>83</v>
      </c>
      <c r="D12" s="94"/>
      <c r="E12" s="94"/>
      <c r="F12" s="94"/>
      <c r="G12" s="95"/>
      <c r="J12" s="90"/>
    </row>
    <row r="13" spans="1:10" ht="13.5" thickBot="1" x14ac:dyDescent="0.25">
      <c r="B13" s="37"/>
      <c r="C13" s="66"/>
      <c r="D13" s="94"/>
      <c r="E13" s="94"/>
      <c r="F13" s="94"/>
      <c r="G13" s="95"/>
      <c r="J13" s="90"/>
    </row>
    <row r="14" spans="1:10" ht="17.100000000000001" customHeight="1" thickBot="1" x14ac:dyDescent="0.3">
      <c r="B14" s="259" t="s">
        <v>185</v>
      </c>
      <c r="C14" s="260" t="s">
        <v>61</v>
      </c>
      <c r="D14" s="260" t="s">
        <v>186</v>
      </c>
      <c r="E14" s="261" t="s">
        <v>187</v>
      </c>
      <c r="F14" s="260" t="s">
        <v>188</v>
      </c>
      <c r="G14" s="262" t="s">
        <v>181</v>
      </c>
      <c r="H14" s="262" t="s">
        <v>189</v>
      </c>
      <c r="I14" s="260" t="s">
        <v>190</v>
      </c>
      <c r="J14" s="263" t="s">
        <v>191</v>
      </c>
    </row>
    <row r="15" spans="1:10" ht="15" customHeight="1" x14ac:dyDescent="0.2">
      <c r="B15" s="101">
        <v>1</v>
      </c>
      <c r="C15" s="161" t="s">
        <v>33</v>
      </c>
      <c r="D15" s="162">
        <v>0</v>
      </c>
      <c r="E15" s="163">
        <v>0.7</v>
      </c>
      <c r="F15" s="102">
        <v>0.7</v>
      </c>
      <c r="G15" s="103">
        <f>IF(OR(D15="",E15=""),"",1-D15-E15)</f>
        <v>0.30000000000000004</v>
      </c>
      <c r="H15" s="102">
        <v>0</v>
      </c>
      <c r="I15" s="102">
        <v>0.7</v>
      </c>
      <c r="J15" s="104">
        <v>0.7</v>
      </c>
    </row>
    <row r="16" spans="1:10" ht="15" customHeight="1" x14ac:dyDescent="0.2">
      <c r="B16" s="101">
        <v>2</v>
      </c>
      <c r="C16" s="161" t="s">
        <v>17</v>
      </c>
      <c r="D16" s="162">
        <v>0</v>
      </c>
      <c r="E16" s="163">
        <v>0.5</v>
      </c>
      <c r="F16" s="102">
        <v>0.5</v>
      </c>
      <c r="G16" s="103">
        <f t="shared" ref="G16:G32" si="0">IF(OR(D16="",E16=""),"",1-D16-E16)</f>
        <v>0.5</v>
      </c>
      <c r="H16" s="102">
        <v>0</v>
      </c>
      <c r="I16" s="102">
        <v>0.5</v>
      </c>
      <c r="J16" s="104">
        <v>0.5</v>
      </c>
    </row>
    <row r="17" spans="2:10" ht="15" customHeight="1" x14ac:dyDescent="0.2">
      <c r="B17" s="101">
        <v>3</v>
      </c>
      <c r="C17" s="161" t="s">
        <v>34</v>
      </c>
      <c r="D17" s="162">
        <v>0</v>
      </c>
      <c r="E17" s="163">
        <v>0.3</v>
      </c>
      <c r="F17" s="102">
        <v>0.3</v>
      </c>
      <c r="G17" s="103">
        <f t="shared" si="0"/>
        <v>0.7</v>
      </c>
      <c r="H17" s="102">
        <v>0</v>
      </c>
      <c r="I17" s="102">
        <v>0.3</v>
      </c>
      <c r="J17" s="104">
        <v>0.3</v>
      </c>
    </row>
    <row r="18" spans="2:10" ht="15" customHeight="1" x14ac:dyDescent="0.2">
      <c r="B18" s="101">
        <v>4</v>
      </c>
      <c r="C18" s="161" t="s">
        <v>35</v>
      </c>
      <c r="D18" s="162">
        <v>0</v>
      </c>
      <c r="E18" s="163">
        <v>0.1</v>
      </c>
      <c r="F18" s="102">
        <v>0.1</v>
      </c>
      <c r="G18" s="103">
        <f t="shared" si="0"/>
        <v>0.9</v>
      </c>
      <c r="H18" s="102">
        <v>0</v>
      </c>
      <c r="I18" s="102">
        <v>0.1</v>
      </c>
      <c r="J18" s="104">
        <v>0.1</v>
      </c>
    </row>
    <row r="19" spans="2:10" ht="15" customHeight="1" x14ac:dyDescent="0.2">
      <c r="B19" s="101">
        <v>5</v>
      </c>
      <c r="C19" s="161" t="s">
        <v>36</v>
      </c>
      <c r="D19" s="162">
        <v>0.2</v>
      </c>
      <c r="E19" s="163">
        <v>0.6</v>
      </c>
      <c r="F19" s="102">
        <v>0.6</v>
      </c>
      <c r="G19" s="103">
        <f t="shared" si="0"/>
        <v>0.20000000000000007</v>
      </c>
      <c r="H19" s="102">
        <v>0.2</v>
      </c>
      <c r="I19" s="102">
        <v>0.6</v>
      </c>
      <c r="J19" s="104">
        <v>0.6</v>
      </c>
    </row>
    <row r="20" spans="2:10" ht="15" customHeight="1" x14ac:dyDescent="0.2">
      <c r="B20" s="101">
        <v>6</v>
      </c>
      <c r="C20" s="161" t="s">
        <v>37</v>
      </c>
      <c r="D20" s="162">
        <v>0.2</v>
      </c>
      <c r="E20" s="163">
        <v>0.4</v>
      </c>
      <c r="F20" s="102">
        <v>0.4</v>
      </c>
      <c r="G20" s="103">
        <f t="shared" si="0"/>
        <v>0.4</v>
      </c>
      <c r="H20" s="102">
        <v>0.2</v>
      </c>
      <c r="I20" s="102">
        <v>0.4</v>
      </c>
      <c r="J20" s="104">
        <v>0.4</v>
      </c>
    </row>
    <row r="21" spans="2:10" ht="15" customHeight="1" x14ac:dyDescent="0.2">
      <c r="B21" s="101">
        <v>7</v>
      </c>
      <c r="C21" s="161" t="s">
        <v>38</v>
      </c>
      <c r="D21" s="162">
        <v>0.2</v>
      </c>
      <c r="E21" s="163">
        <v>0.2</v>
      </c>
      <c r="F21" s="102">
        <v>0.2</v>
      </c>
      <c r="G21" s="103">
        <f t="shared" si="0"/>
        <v>0.60000000000000009</v>
      </c>
      <c r="H21" s="102">
        <v>0.2</v>
      </c>
      <c r="I21" s="102">
        <v>0.2</v>
      </c>
      <c r="J21" s="104">
        <v>0.2</v>
      </c>
    </row>
    <row r="22" spans="2:10" ht="15" customHeight="1" x14ac:dyDescent="0.2">
      <c r="B22" s="101">
        <v>8</v>
      </c>
      <c r="C22" s="161" t="s">
        <v>39</v>
      </c>
      <c r="D22" s="162">
        <v>0.2</v>
      </c>
      <c r="E22" s="163">
        <v>0.1</v>
      </c>
      <c r="F22" s="102">
        <v>0.1</v>
      </c>
      <c r="G22" s="103">
        <f t="shared" si="0"/>
        <v>0.70000000000000007</v>
      </c>
      <c r="H22" s="102">
        <v>0.2</v>
      </c>
      <c r="I22" s="102">
        <v>0.1</v>
      </c>
      <c r="J22" s="104">
        <v>0.1</v>
      </c>
    </row>
    <row r="23" spans="2:10" ht="15" customHeight="1" x14ac:dyDescent="0.2">
      <c r="B23" s="101">
        <v>9</v>
      </c>
      <c r="C23" s="161" t="s">
        <v>40</v>
      </c>
      <c r="D23" s="162">
        <v>0.4</v>
      </c>
      <c r="E23" s="163">
        <v>0.4</v>
      </c>
      <c r="F23" s="102">
        <v>0.4</v>
      </c>
      <c r="G23" s="103">
        <f t="shared" si="0"/>
        <v>0.19999999999999996</v>
      </c>
      <c r="H23" s="102">
        <v>0.4</v>
      </c>
      <c r="I23" s="102">
        <v>0.4</v>
      </c>
      <c r="J23" s="104">
        <v>0.4</v>
      </c>
    </row>
    <row r="24" spans="2:10" ht="15" customHeight="1" x14ac:dyDescent="0.2">
      <c r="B24" s="101">
        <v>10</v>
      </c>
      <c r="C24" s="161" t="s">
        <v>41</v>
      </c>
      <c r="D24" s="162">
        <v>0.4</v>
      </c>
      <c r="E24" s="163">
        <v>0.3</v>
      </c>
      <c r="F24" s="102">
        <v>0.3</v>
      </c>
      <c r="G24" s="103">
        <f t="shared" si="0"/>
        <v>0.3</v>
      </c>
      <c r="H24" s="102">
        <v>0.4</v>
      </c>
      <c r="I24" s="102">
        <v>0.3</v>
      </c>
      <c r="J24" s="104">
        <v>0.3</v>
      </c>
    </row>
    <row r="25" spans="2:10" ht="15" customHeight="1" x14ac:dyDescent="0.2">
      <c r="B25" s="101">
        <v>11</v>
      </c>
      <c r="C25" s="161" t="s">
        <v>42</v>
      </c>
      <c r="D25" s="162">
        <v>0.4</v>
      </c>
      <c r="E25" s="163">
        <v>0.2</v>
      </c>
      <c r="F25" s="102">
        <v>0.2</v>
      </c>
      <c r="G25" s="103">
        <f t="shared" si="0"/>
        <v>0.39999999999999997</v>
      </c>
      <c r="H25" s="102">
        <v>0.4</v>
      </c>
      <c r="I25" s="102">
        <v>0.2</v>
      </c>
      <c r="J25" s="104">
        <v>0.2</v>
      </c>
    </row>
    <row r="26" spans="2:10" ht="15" customHeight="1" x14ac:dyDescent="0.2">
      <c r="B26" s="101">
        <v>12</v>
      </c>
      <c r="C26" s="161" t="s">
        <v>43</v>
      </c>
      <c r="D26" s="162">
        <v>0.4</v>
      </c>
      <c r="E26" s="163">
        <v>0.1</v>
      </c>
      <c r="F26" s="102">
        <v>0.1</v>
      </c>
      <c r="G26" s="103">
        <f t="shared" si="0"/>
        <v>0.5</v>
      </c>
      <c r="H26" s="102">
        <v>0.4</v>
      </c>
      <c r="I26" s="102">
        <v>0.1</v>
      </c>
      <c r="J26" s="104">
        <v>0.1</v>
      </c>
    </row>
    <row r="27" spans="2:10" ht="15" customHeight="1" x14ac:dyDescent="0.2">
      <c r="B27" s="101">
        <v>13</v>
      </c>
      <c r="C27" s="161"/>
      <c r="D27" s="162"/>
      <c r="E27" s="163"/>
      <c r="F27" s="102"/>
      <c r="G27" s="103" t="str">
        <f t="shared" si="0"/>
        <v/>
      </c>
      <c r="H27" s="102"/>
      <c r="I27" s="102"/>
      <c r="J27" s="104"/>
    </row>
    <row r="28" spans="2:10" ht="15" customHeight="1" x14ac:dyDescent="0.2">
      <c r="B28" s="101">
        <v>14</v>
      </c>
      <c r="C28" s="161"/>
      <c r="D28" s="162"/>
      <c r="E28" s="163"/>
      <c r="F28" s="102"/>
      <c r="G28" s="103" t="str">
        <f t="shared" si="0"/>
        <v/>
      </c>
      <c r="H28" s="102"/>
      <c r="I28" s="102"/>
      <c r="J28" s="104"/>
    </row>
    <row r="29" spans="2:10" ht="15" customHeight="1" x14ac:dyDescent="0.2">
      <c r="B29" s="101">
        <v>15</v>
      </c>
      <c r="C29" s="161"/>
      <c r="D29" s="162"/>
      <c r="E29" s="163"/>
      <c r="F29" s="102"/>
      <c r="G29" s="103" t="str">
        <f t="shared" si="0"/>
        <v/>
      </c>
      <c r="H29" s="102"/>
      <c r="I29" s="102"/>
      <c r="J29" s="104"/>
    </row>
    <row r="30" spans="2:10" ht="15" customHeight="1" x14ac:dyDescent="0.2">
      <c r="B30" s="101">
        <v>16</v>
      </c>
      <c r="C30" s="161"/>
      <c r="D30" s="162"/>
      <c r="E30" s="163"/>
      <c r="F30" s="102"/>
      <c r="G30" s="103" t="str">
        <f t="shared" si="0"/>
        <v/>
      </c>
      <c r="H30" s="102"/>
      <c r="I30" s="102"/>
      <c r="J30" s="104"/>
    </row>
    <row r="31" spans="2:10" ht="15" customHeight="1" x14ac:dyDescent="0.2">
      <c r="B31" s="101">
        <v>17</v>
      </c>
      <c r="C31" s="161"/>
      <c r="D31" s="162"/>
      <c r="E31" s="163"/>
      <c r="F31" s="102"/>
      <c r="G31" s="103" t="str">
        <f t="shared" si="0"/>
        <v/>
      </c>
      <c r="H31" s="102"/>
      <c r="I31" s="102"/>
      <c r="J31" s="104"/>
    </row>
    <row r="32" spans="2:10" ht="15" customHeight="1" x14ac:dyDescent="0.2">
      <c r="B32" s="101">
        <v>18</v>
      </c>
      <c r="C32" s="161"/>
      <c r="D32" s="162"/>
      <c r="E32" s="163"/>
      <c r="F32" s="102"/>
      <c r="G32" s="103" t="str">
        <f t="shared" si="0"/>
        <v/>
      </c>
      <c r="H32" s="102"/>
      <c r="I32" s="102"/>
      <c r="J32" s="104"/>
    </row>
    <row r="33" spans="2:10" ht="15" customHeight="1" x14ac:dyDescent="0.2">
      <c r="B33" s="101">
        <v>19</v>
      </c>
      <c r="C33" s="161"/>
      <c r="D33" s="162"/>
      <c r="E33" s="163"/>
      <c r="F33" s="102"/>
      <c r="G33" s="103" t="str">
        <f>IF(OR(D33="",E33=""),"",1-D33-E33)</f>
        <v/>
      </c>
      <c r="H33" s="102"/>
      <c r="I33" s="102"/>
      <c r="J33" s="104"/>
    </row>
    <row r="34" spans="2:10" ht="15" customHeight="1" x14ac:dyDescent="0.2">
      <c r="B34" s="101">
        <v>20</v>
      </c>
      <c r="C34" s="161"/>
      <c r="D34" s="162"/>
      <c r="E34" s="163"/>
      <c r="F34" s="102"/>
      <c r="G34" s="103" t="str">
        <f>IF(OR(D34="",E34=""),"",1-D34-E34)</f>
        <v/>
      </c>
      <c r="H34" s="102"/>
      <c r="I34" s="102"/>
      <c r="J34" s="104"/>
    </row>
    <row r="35" spans="2:10" ht="15" customHeight="1" x14ac:dyDescent="0.2">
      <c r="B35" s="101">
        <v>21</v>
      </c>
      <c r="C35" s="161"/>
      <c r="D35" s="162"/>
      <c r="E35" s="163"/>
      <c r="F35" s="102"/>
      <c r="G35" s="103" t="str">
        <f>IF(OR(D35="",E35=""),"",1-D35-E35)</f>
        <v/>
      </c>
      <c r="H35" s="102"/>
      <c r="I35" s="102"/>
      <c r="J35" s="104"/>
    </row>
    <row r="36" spans="2:10" ht="15" customHeight="1" x14ac:dyDescent="0.2">
      <c r="B36" s="101">
        <v>22</v>
      </c>
      <c r="C36" s="161"/>
      <c r="D36" s="162"/>
      <c r="E36" s="163"/>
      <c r="F36" s="102"/>
      <c r="G36" s="103" t="str">
        <f>IF(OR(D36="",E36=""),"",1-D36-E36)</f>
        <v/>
      </c>
      <c r="H36" s="102"/>
      <c r="I36" s="102"/>
      <c r="J36" s="104"/>
    </row>
    <row r="37" spans="2:10" ht="15" customHeight="1" x14ac:dyDescent="0.2">
      <c r="B37" s="101">
        <v>23</v>
      </c>
      <c r="C37" s="161"/>
      <c r="D37" s="162"/>
      <c r="E37" s="163"/>
      <c r="F37" s="102"/>
      <c r="G37" s="103" t="str">
        <f t="shared" ref="G37:G48" si="1">IF(OR(D37="",E37=""),"",1-D37-E37)</f>
        <v/>
      </c>
      <c r="H37" s="102"/>
      <c r="I37" s="102"/>
      <c r="J37" s="104"/>
    </row>
    <row r="38" spans="2:10" ht="15" customHeight="1" x14ac:dyDescent="0.2">
      <c r="B38" s="101">
        <v>24</v>
      </c>
      <c r="C38" s="161"/>
      <c r="D38" s="162"/>
      <c r="E38" s="163"/>
      <c r="F38" s="102"/>
      <c r="G38" s="103" t="str">
        <f t="shared" si="1"/>
        <v/>
      </c>
      <c r="H38" s="102"/>
      <c r="I38" s="102"/>
      <c r="J38" s="104"/>
    </row>
    <row r="39" spans="2:10" ht="15" customHeight="1" x14ac:dyDescent="0.2">
      <c r="B39" s="101">
        <v>25</v>
      </c>
      <c r="C39" s="161"/>
      <c r="D39" s="162"/>
      <c r="E39" s="163"/>
      <c r="F39" s="102"/>
      <c r="G39" s="103" t="str">
        <f t="shared" si="1"/>
        <v/>
      </c>
      <c r="H39" s="102"/>
      <c r="I39" s="102"/>
      <c r="J39" s="104"/>
    </row>
    <row r="40" spans="2:10" ht="15" customHeight="1" x14ac:dyDescent="0.2">
      <c r="B40" s="101">
        <v>26</v>
      </c>
      <c r="C40" s="161"/>
      <c r="D40" s="162"/>
      <c r="E40" s="163"/>
      <c r="F40" s="102"/>
      <c r="G40" s="103" t="str">
        <f t="shared" si="1"/>
        <v/>
      </c>
      <c r="H40" s="102"/>
      <c r="I40" s="102"/>
      <c r="J40" s="104"/>
    </row>
    <row r="41" spans="2:10" ht="15" customHeight="1" x14ac:dyDescent="0.2">
      <c r="B41" s="101">
        <v>27</v>
      </c>
      <c r="C41" s="161"/>
      <c r="D41" s="162"/>
      <c r="E41" s="163"/>
      <c r="F41" s="102"/>
      <c r="G41" s="103" t="str">
        <f t="shared" si="1"/>
        <v/>
      </c>
      <c r="H41" s="102"/>
      <c r="I41" s="102"/>
      <c r="J41" s="104"/>
    </row>
    <row r="42" spans="2:10" ht="15" customHeight="1" x14ac:dyDescent="0.2">
      <c r="B42" s="101">
        <v>28</v>
      </c>
      <c r="C42" s="161"/>
      <c r="D42" s="162"/>
      <c r="E42" s="163"/>
      <c r="F42" s="102"/>
      <c r="G42" s="103" t="str">
        <f t="shared" si="1"/>
        <v/>
      </c>
      <c r="H42" s="102"/>
      <c r="I42" s="102"/>
      <c r="J42" s="104"/>
    </row>
    <row r="43" spans="2:10" ht="15" customHeight="1" x14ac:dyDescent="0.2">
      <c r="B43" s="101">
        <v>29</v>
      </c>
      <c r="C43" s="161"/>
      <c r="D43" s="162"/>
      <c r="E43" s="163"/>
      <c r="F43" s="102"/>
      <c r="G43" s="103" t="str">
        <f t="shared" si="1"/>
        <v/>
      </c>
      <c r="H43" s="102"/>
      <c r="I43" s="102"/>
      <c r="J43" s="104"/>
    </row>
    <row r="44" spans="2:10" ht="15" customHeight="1" x14ac:dyDescent="0.2">
      <c r="B44" s="101">
        <v>30</v>
      </c>
      <c r="C44" s="161"/>
      <c r="D44" s="162"/>
      <c r="E44" s="163"/>
      <c r="F44" s="102"/>
      <c r="G44" s="103" t="str">
        <f t="shared" si="1"/>
        <v/>
      </c>
      <c r="H44" s="102"/>
      <c r="I44" s="102"/>
      <c r="J44" s="104"/>
    </row>
    <row r="45" spans="2:10" ht="15" customHeight="1" x14ac:dyDescent="0.2">
      <c r="B45" s="101">
        <v>31</v>
      </c>
      <c r="C45" s="161"/>
      <c r="D45" s="162"/>
      <c r="E45" s="163"/>
      <c r="F45" s="102"/>
      <c r="G45" s="103" t="str">
        <f t="shared" si="1"/>
        <v/>
      </c>
      <c r="H45" s="102"/>
      <c r="I45" s="102"/>
      <c r="J45" s="104"/>
    </row>
    <row r="46" spans="2:10" ht="15" customHeight="1" x14ac:dyDescent="0.2">
      <c r="B46" s="101">
        <v>32</v>
      </c>
      <c r="C46" s="161"/>
      <c r="D46" s="162"/>
      <c r="E46" s="163"/>
      <c r="F46" s="102"/>
      <c r="G46" s="103" t="str">
        <f t="shared" si="1"/>
        <v/>
      </c>
      <c r="H46" s="102"/>
      <c r="I46" s="102"/>
      <c r="J46" s="104"/>
    </row>
    <row r="47" spans="2:10" ht="15" customHeight="1" x14ac:dyDescent="0.2">
      <c r="B47" s="101">
        <v>33</v>
      </c>
      <c r="C47" s="161"/>
      <c r="D47" s="162"/>
      <c r="E47" s="163"/>
      <c r="F47" s="102"/>
      <c r="G47" s="103" t="str">
        <f t="shared" si="1"/>
        <v/>
      </c>
      <c r="H47" s="102"/>
      <c r="I47" s="102"/>
      <c r="J47" s="104"/>
    </row>
    <row r="48" spans="2:10" ht="15" customHeight="1" x14ac:dyDescent="0.2">
      <c r="B48" s="101">
        <v>34</v>
      </c>
      <c r="C48" s="161"/>
      <c r="D48" s="162"/>
      <c r="E48" s="163"/>
      <c r="F48" s="102"/>
      <c r="G48" s="103" t="str">
        <f t="shared" si="1"/>
        <v/>
      </c>
      <c r="H48" s="102"/>
      <c r="I48" s="102"/>
      <c r="J48" s="104"/>
    </row>
    <row r="49" spans="2:10" ht="15" customHeight="1" x14ac:dyDescent="0.2">
      <c r="B49" s="101">
        <v>35</v>
      </c>
      <c r="C49" s="161"/>
      <c r="D49" s="162"/>
      <c r="E49" s="163"/>
      <c r="F49" s="102"/>
      <c r="G49" s="103" t="str">
        <f t="shared" ref="G49:G112" si="2">IF(OR(D49="",E49=""),"",1-D49-E49)</f>
        <v/>
      </c>
      <c r="H49" s="102"/>
      <c r="I49" s="102"/>
      <c r="J49" s="104"/>
    </row>
    <row r="50" spans="2:10" ht="15" customHeight="1" x14ac:dyDescent="0.2">
      <c r="B50" s="101">
        <v>36</v>
      </c>
      <c r="C50" s="161"/>
      <c r="D50" s="162"/>
      <c r="E50" s="163"/>
      <c r="F50" s="102"/>
      <c r="G50" s="103" t="str">
        <f t="shared" si="2"/>
        <v/>
      </c>
      <c r="H50" s="102"/>
      <c r="I50" s="102"/>
      <c r="J50" s="104"/>
    </row>
    <row r="51" spans="2:10" ht="15" customHeight="1" x14ac:dyDescent="0.2">
      <c r="B51" s="101">
        <v>37</v>
      </c>
      <c r="C51" s="161"/>
      <c r="D51" s="162"/>
      <c r="E51" s="163"/>
      <c r="F51" s="102"/>
      <c r="G51" s="103" t="str">
        <f t="shared" si="2"/>
        <v/>
      </c>
      <c r="H51" s="102"/>
      <c r="I51" s="102"/>
      <c r="J51" s="104"/>
    </row>
    <row r="52" spans="2:10" ht="15" customHeight="1" x14ac:dyDescent="0.2">
      <c r="B52" s="101">
        <v>38</v>
      </c>
      <c r="C52" s="161"/>
      <c r="D52" s="162"/>
      <c r="E52" s="163"/>
      <c r="F52" s="102"/>
      <c r="G52" s="103" t="str">
        <f t="shared" si="2"/>
        <v/>
      </c>
      <c r="H52" s="102"/>
      <c r="I52" s="102"/>
      <c r="J52" s="104"/>
    </row>
    <row r="53" spans="2:10" ht="15" customHeight="1" x14ac:dyDescent="0.2">
      <c r="B53" s="101">
        <v>39</v>
      </c>
      <c r="C53" s="161"/>
      <c r="D53" s="162"/>
      <c r="E53" s="163"/>
      <c r="F53" s="102"/>
      <c r="G53" s="103" t="str">
        <f t="shared" si="2"/>
        <v/>
      </c>
      <c r="H53" s="102"/>
      <c r="I53" s="102"/>
      <c r="J53" s="104"/>
    </row>
    <row r="54" spans="2:10" ht="15" customHeight="1" x14ac:dyDescent="0.2">
      <c r="B54" s="101">
        <v>40</v>
      </c>
      <c r="C54" s="161"/>
      <c r="D54" s="162"/>
      <c r="E54" s="163"/>
      <c r="F54" s="102"/>
      <c r="G54" s="103" t="str">
        <f t="shared" si="2"/>
        <v/>
      </c>
      <c r="H54" s="102"/>
      <c r="I54" s="102"/>
      <c r="J54" s="104"/>
    </row>
    <row r="55" spans="2:10" ht="15" customHeight="1" x14ac:dyDescent="0.2">
      <c r="B55" s="101">
        <v>41</v>
      </c>
      <c r="C55" s="161"/>
      <c r="D55" s="162"/>
      <c r="E55" s="163"/>
      <c r="F55" s="102"/>
      <c r="G55" s="103" t="str">
        <f t="shared" si="2"/>
        <v/>
      </c>
      <c r="H55" s="102"/>
      <c r="I55" s="102"/>
      <c r="J55" s="104"/>
    </row>
    <row r="56" spans="2:10" ht="15" customHeight="1" x14ac:dyDescent="0.2">
      <c r="B56" s="101">
        <v>42</v>
      </c>
      <c r="C56" s="161"/>
      <c r="D56" s="162"/>
      <c r="E56" s="163"/>
      <c r="F56" s="102"/>
      <c r="G56" s="103" t="str">
        <f t="shared" si="2"/>
        <v/>
      </c>
      <c r="H56" s="102"/>
      <c r="I56" s="102"/>
      <c r="J56" s="104"/>
    </row>
    <row r="57" spans="2:10" ht="15" customHeight="1" x14ac:dyDescent="0.2">
      <c r="B57" s="101">
        <v>43</v>
      </c>
      <c r="C57" s="161"/>
      <c r="D57" s="162"/>
      <c r="E57" s="163"/>
      <c r="F57" s="102"/>
      <c r="G57" s="103" t="str">
        <f t="shared" si="2"/>
        <v/>
      </c>
      <c r="H57" s="102"/>
      <c r="I57" s="102"/>
      <c r="J57" s="104"/>
    </row>
    <row r="58" spans="2:10" ht="15" customHeight="1" x14ac:dyDescent="0.2">
      <c r="B58" s="101">
        <v>44</v>
      </c>
      <c r="C58" s="161"/>
      <c r="D58" s="162"/>
      <c r="E58" s="163"/>
      <c r="F58" s="102"/>
      <c r="G58" s="103" t="str">
        <f t="shared" si="2"/>
        <v/>
      </c>
      <c r="H58" s="102"/>
      <c r="I58" s="102"/>
      <c r="J58" s="104"/>
    </row>
    <row r="59" spans="2:10" ht="15" customHeight="1" x14ac:dyDescent="0.2">
      <c r="B59" s="101">
        <v>45</v>
      </c>
      <c r="C59" s="161"/>
      <c r="D59" s="162"/>
      <c r="E59" s="163"/>
      <c r="F59" s="102"/>
      <c r="G59" s="103" t="str">
        <f t="shared" si="2"/>
        <v/>
      </c>
      <c r="H59" s="102"/>
      <c r="I59" s="102"/>
      <c r="J59" s="104"/>
    </row>
    <row r="60" spans="2:10" ht="15" customHeight="1" x14ac:dyDescent="0.2">
      <c r="B60" s="101">
        <v>46</v>
      </c>
      <c r="C60" s="161"/>
      <c r="D60" s="162"/>
      <c r="E60" s="163"/>
      <c r="F60" s="102"/>
      <c r="G60" s="103" t="str">
        <f t="shared" si="2"/>
        <v/>
      </c>
      <c r="H60" s="102"/>
      <c r="I60" s="102"/>
      <c r="J60" s="104"/>
    </row>
    <row r="61" spans="2:10" ht="15" customHeight="1" x14ac:dyDescent="0.2">
      <c r="B61" s="101">
        <v>47</v>
      </c>
      <c r="C61" s="161"/>
      <c r="D61" s="162"/>
      <c r="E61" s="163"/>
      <c r="F61" s="102"/>
      <c r="G61" s="103" t="str">
        <f t="shared" si="2"/>
        <v/>
      </c>
      <c r="H61" s="102"/>
      <c r="I61" s="102"/>
      <c r="J61" s="104"/>
    </row>
    <row r="62" spans="2:10" ht="15" customHeight="1" x14ac:dyDescent="0.2">
      <c r="B62" s="101">
        <v>48</v>
      </c>
      <c r="C62" s="161"/>
      <c r="D62" s="162"/>
      <c r="E62" s="163"/>
      <c r="F62" s="102"/>
      <c r="G62" s="103" t="str">
        <f t="shared" si="2"/>
        <v/>
      </c>
      <c r="H62" s="102"/>
      <c r="I62" s="102"/>
      <c r="J62" s="104"/>
    </row>
    <row r="63" spans="2:10" ht="15" customHeight="1" x14ac:dyDescent="0.2">
      <c r="B63" s="101">
        <v>49</v>
      </c>
      <c r="C63" s="161"/>
      <c r="D63" s="162"/>
      <c r="E63" s="163"/>
      <c r="F63" s="102"/>
      <c r="G63" s="103" t="str">
        <f t="shared" si="2"/>
        <v/>
      </c>
      <c r="H63" s="102"/>
      <c r="I63" s="102"/>
      <c r="J63" s="104"/>
    </row>
    <row r="64" spans="2:10" ht="15" customHeight="1" x14ac:dyDescent="0.2">
      <c r="B64" s="101">
        <v>50</v>
      </c>
      <c r="C64" s="161"/>
      <c r="D64" s="162"/>
      <c r="E64" s="163"/>
      <c r="F64" s="102"/>
      <c r="G64" s="103" t="str">
        <f t="shared" si="2"/>
        <v/>
      </c>
      <c r="H64" s="102"/>
      <c r="I64" s="102"/>
      <c r="J64" s="104"/>
    </row>
    <row r="65" spans="2:10" ht="15" customHeight="1" x14ac:dyDescent="0.2">
      <c r="B65" s="101">
        <v>51</v>
      </c>
      <c r="C65" s="161"/>
      <c r="D65" s="162"/>
      <c r="E65" s="163"/>
      <c r="F65" s="102"/>
      <c r="G65" s="103" t="str">
        <f t="shared" si="2"/>
        <v/>
      </c>
      <c r="H65" s="102"/>
      <c r="I65" s="102"/>
      <c r="J65" s="104"/>
    </row>
    <row r="66" spans="2:10" ht="15" customHeight="1" x14ac:dyDescent="0.2">
      <c r="B66" s="101">
        <v>52</v>
      </c>
      <c r="C66" s="161"/>
      <c r="D66" s="162"/>
      <c r="E66" s="163"/>
      <c r="F66" s="102"/>
      <c r="G66" s="103" t="str">
        <f t="shared" si="2"/>
        <v/>
      </c>
      <c r="H66" s="102"/>
      <c r="I66" s="102"/>
      <c r="J66" s="104"/>
    </row>
    <row r="67" spans="2:10" ht="15" customHeight="1" x14ac:dyDescent="0.2">
      <c r="B67" s="101">
        <v>53</v>
      </c>
      <c r="C67" s="161"/>
      <c r="D67" s="162"/>
      <c r="E67" s="163"/>
      <c r="F67" s="102"/>
      <c r="G67" s="103" t="str">
        <f t="shared" si="2"/>
        <v/>
      </c>
      <c r="H67" s="102"/>
      <c r="I67" s="102"/>
      <c r="J67" s="104"/>
    </row>
    <row r="68" spans="2:10" ht="15" customHeight="1" x14ac:dyDescent="0.2">
      <c r="B68" s="101">
        <v>54</v>
      </c>
      <c r="C68" s="161"/>
      <c r="D68" s="162"/>
      <c r="E68" s="163"/>
      <c r="F68" s="102"/>
      <c r="G68" s="103" t="str">
        <f t="shared" si="2"/>
        <v/>
      </c>
      <c r="H68" s="102"/>
      <c r="I68" s="102"/>
      <c r="J68" s="104"/>
    </row>
    <row r="69" spans="2:10" ht="15" customHeight="1" x14ac:dyDescent="0.2">
      <c r="B69" s="101">
        <v>55</v>
      </c>
      <c r="C69" s="161"/>
      <c r="D69" s="162"/>
      <c r="E69" s="163"/>
      <c r="F69" s="102"/>
      <c r="G69" s="103" t="str">
        <f t="shared" si="2"/>
        <v/>
      </c>
      <c r="H69" s="102"/>
      <c r="I69" s="102"/>
      <c r="J69" s="104"/>
    </row>
    <row r="70" spans="2:10" ht="15" customHeight="1" x14ac:dyDescent="0.2">
      <c r="B70" s="101">
        <v>56</v>
      </c>
      <c r="C70" s="161"/>
      <c r="D70" s="162"/>
      <c r="E70" s="163"/>
      <c r="F70" s="102"/>
      <c r="G70" s="103" t="str">
        <f t="shared" si="2"/>
        <v/>
      </c>
      <c r="H70" s="102"/>
      <c r="I70" s="102"/>
      <c r="J70" s="104"/>
    </row>
    <row r="71" spans="2:10" ht="15" customHeight="1" x14ac:dyDescent="0.2">
      <c r="B71" s="101">
        <v>57</v>
      </c>
      <c r="C71" s="161"/>
      <c r="D71" s="162"/>
      <c r="E71" s="163"/>
      <c r="F71" s="102"/>
      <c r="G71" s="103" t="str">
        <f t="shared" si="2"/>
        <v/>
      </c>
      <c r="H71" s="102"/>
      <c r="I71" s="102"/>
      <c r="J71" s="104"/>
    </row>
    <row r="72" spans="2:10" ht="15" customHeight="1" x14ac:dyDescent="0.2">
      <c r="B72" s="101">
        <v>58</v>
      </c>
      <c r="C72" s="161"/>
      <c r="D72" s="162"/>
      <c r="E72" s="163"/>
      <c r="F72" s="102"/>
      <c r="G72" s="103" t="str">
        <f t="shared" si="2"/>
        <v/>
      </c>
      <c r="H72" s="102"/>
      <c r="I72" s="102"/>
      <c r="J72" s="104"/>
    </row>
    <row r="73" spans="2:10" ht="15" customHeight="1" x14ac:dyDescent="0.2">
      <c r="B73" s="101">
        <v>59</v>
      </c>
      <c r="C73" s="161"/>
      <c r="D73" s="162"/>
      <c r="E73" s="163"/>
      <c r="F73" s="102"/>
      <c r="G73" s="103" t="str">
        <f t="shared" si="2"/>
        <v/>
      </c>
      <c r="H73" s="102"/>
      <c r="I73" s="102"/>
      <c r="J73" s="104"/>
    </row>
    <row r="74" spans="2:10" ht="15" customHeight="1" x14ac:dyDescent="0.2">
      <c r="B74" s="101">
        <v>60</v>
      </c>
      <c r="C74" s="161"/>
      <c r="D74" s="162"/>
      <c r="E74" s="163"/>
      <c r="F74" s="102"/>
      <c r="G74" s="103" t="str">
        <f t="shared" si="2"/>
        <v/>
      </c>
      <c r="H74" s="102"/>
      <c r="I74" s="102"/>
      <c r="J74" s="104"/>
    </row>
    <row r="75" spans="2:10" ht="15" customHeight="1" x14ac:dyDescent="0.2">
      <c r="B75" s="101">
        <v>61</v>
      </c>
      <c r="C75" s="161"/>
      <c r="D75" s="162"/>
      <c r="E75" s="163"/>
      <c r="F75" s="102"/>
      <c r="G75" s="103" t="str">
        <f t="shared" si="2"/>
        <v/>
      </c>
      <c r="H75" s="102"/>
      <c r="I75" s="102"/>
      <c r="J75" s="104"/>
    </row>
    <row r="76" spans="2:10" ht="15" customHeight="1" x14ac:dyDescent="0.2">
      <c r="B76" s="101">
        <v>62</v>
      </c>
      <c r="C76" s="161"/>
      <c r="D76" s="162"/>
      <c r="E76" s="163"/>
      <c r="F76" s="102"/>
      <c r="G76" s="103" t="str">
        <f t="shared" si="2"/>
        <v/>
      </c>
      <c r="H76" s="102"/>
      <c r="I76" s="102"/>
      <c r="J76" s="104"/>
    </row>
    <row r="77" spans="2:10" ht="15" customHeight="1" x14ac:dyDescent="0.2">
      <c r="B77" s="101">
        <v>63</v>
      </c>
      <c r="C77" s="161"/>
      <c r="D77" s="162"/>
      <c r="E77" s="163"/>
      <c r="F77" s="102"/>
      <c r="G77" s="103" t="str">
        <f t="shared" si="2"/>
        <v/>
      </c>
      <c r="H77" s="102"/>
      <c r="I77" s="102"/>
      <c r="J77" s="104"/>
    </row>
    <row r="78" spans="2:10" ht="15" customHeight="1" x14ac:dyDescent="0.2">
      <c r="B78" s="101">
        <v>64</v>
      </c>
      <c r="C78" s="161"/>
      <c r="D78" s="162"/>
      <c r="E78" s="163"/>
      <c r="F78" s="102"/>
      <c r="G78" s="103" t="str">
        <f t="shared" si="2"/>
        <v/>
      </c>
      <c r="H78" s="102"/>
      <c r="I78" s="102"/>
      <c r="J78" s="104"/>
    </row>
    <row r="79" spans="2:10" ht="15" customHeight="1" x14ac:dyDescent="0.2">
      <c r="B79" s="101">
        <v>65</v>
      </c>
      <c r="C79" s="161"/>
      <c r="D79" s="162"/>
      <c r="E79" s="163"/>
      <c r="F79" s="102"/>
      <c r="G79" s="103" t="str">
        <f t="shared" si="2"/>
        <v/>
      </c>
      <c r="H79" s="102"/>
      <c r="I79" s="102"/>
      <c r="J79" s="104"/>
    </row>
    <row r="80" spans="2:10" ht="15" customHeight="1" x14ac:dyDescent="0.2">
      <c r="B80" s="101">
        <v>66</v>
      </c>
      <c r="C80" s="161"/>
      <c r="D80" s="162"/>
      <c r="E80" s="163"/>
      <c r="F80" s="102"/>
      <c r="G80" s="103" t="str">
        <f t="shared" si="2"/>
        <v/>
      </c>
      <c r="H80" s="102"/>
      <c r="I80" s="102"/>
      <c r="J80" s="104"/>
    </row>
    <row r="81" spans="2:10" ht="15" customHeight="1" x14ac:dyDescent="0.2">
      <c r="B81" s="101">
        <v>67</v>
      </c>
      <c r="C81" s="161"/>
      <c r="D81" s="162"/>
      <c r="E81" s="163"/>
      <c r="F81" s="102"/>
      <c r="G81" s="103" t="str">
        <f t="shared" si="2"/>
        <v/>
      </c>
      <c r="H81" s="102"/>
      <c r="I81" s="102"/>
      <c r="J81" s="104"/>
    </row>
    <row r="82" spans="2:10" ht="15" customHeight="1" x14ac:dyDescent="0.2">
      <c r="B82" s="101">
        <v>68</v>
      </c>
      <c r="C82" s="161"/>
      <c r="D82" s="162"/>
      <c r="E82" s="163"/>
      <c r="F82" s="102"/>
      <c r="G82" s="103" t="str">
        <f t="shared" si="2"/>
        <v/>
      </c>
      <c r="H82" s="102"/>
      <c r="I82" s="102"/>
      <c r="J82" s="104"/>
    </row>
    <row r="83" spans="2:10" ht="15" customHeight="1" x14ac:dyDescent="0.2">
      <c r="B83" s="101">
        <v>69</v>
      </c>
      <c r="C83" s="161"/>
      <c r="D83" s="162"/>
      <c r="E83" s="163"/>
      <c r="F83" s="102"/>
      <c r="G83" s="103" t="str">
        <f t="shared" si="2"/>
        <v/>
      </c>
      <c r="H83" s="102"/>
      <c r="I83" s="102"/>
      <c r="J83" s="104"/>
    </row>
    <row r="84" spans="2:10" ht="15" customHeight="1" x14ac:dyDescent="0.2">
      <c r="B84" s="101">
        <v>70</v>
      </c>
      <c r="C84" s="161"/>
      <c r="D84" s="162"/>
      <c r="E84" s="163"/>
      <c r="F84" s="102"/>
      <c r="G84" s="103" t="str">
        <f t="shared" si="2"/>
        <v/>
      </c>
      <c r="H84" s="102"/>
      <c r="I84" s="102"/>
      <c r="J84" s="104"/>
    </row>
    <row r="85" spans="2:10" ht="15" customHeight="1" x14ac:dyDescent="0.2">
      <c r="B85" s="101">
        <v>71</v>
      </c>
      <c r="C85" s="161"/>
      <c r="D85" s="162"/>
      <c r="E85" s="163"/>
      <c r="F85" s="102"/>
      <c r="G85" s="103" t="str">
        <f t="shared" si="2"/>
        <v/>
      </c>
      <c r="H85" s="102"/>
      <c r="I85" s="102"/>
      <c r="J85" s="104"/>
    </row>
    <row r="86" spans="2:10" ht="15" customHeight="1" x14ac:dyDescent="0.2">
      <c r="B86" s="101">
        <v>72</v>
      </c>
      <c r="C86" s="161"/>
      <c r="D86" s="162"/>
      <c r="E86" s="163"/>
      <c r="F86" s="102"/>
      <c r="G86" s="103" t="str">
        <f t="shared" si="2"/>
        <v/>
      </c>
      <c r="H86" s="102"/>
      <c r="I86" s="102"/>
      <c r="J86" s="104"/>
    </row>
    <row r="87" spans="2:10" ht="15" customHeight="1" x14ac:dyDescent="0.2">
      <c r="B87" s="101">
        <v>73</v>
      </c>
      <c r="C87" s="161"/>
      <c r="D87" s="162"/>
      <c r="E87" s="163"/>
      <c r="F87" s="102"/>
      <c r="G87" s="103" t="str">
        <f t="shared" si="2"/>
        <v/>
      </c>
      <c r="H87" s="102"/>
      <c r="I87" s="102"/>
      <c r="J87" s="104"/>
    </row>
    <row r="88" spans="2:10" ht="15" customHeight="1" x14ac:dyDescent="0.2">
      <c r="B88" s="101">
        <v>74</v>
      </c>
      <c r="C88" s="161"/>
      <c r="D88" s="162"/>
      <c r="E88" s="163"/>
      <c r="F88" s="102"/>
      <c r="G88" s="103" t="str">
        <f t="shared" si="2"/>
        <v/>
      </c>
      <c r="H88" s="102"/>
      <c r="I88" s="102"/>
      <c r="J88" s="104"/>
    </row>
    <row r="89" spans="2:10" ht="15" customHeight="1" x14ac:dyDescent="0.2">
      <c r="B89" s="101">
        <v>75</v>
      </c>
      <c r="C89" s="161"/>
      <c r="D89" s="162"/>
      <c r="E89" s="163"/>
      <c r="F89" s="102"/>
      <c r="G89" s="103" t="str">
        <f t="shared" si="2"/>
        <v/>
      </c>
      <c r="H89" s="102"/>
      <c r="I89" s="102"/>
      <c r="J89" s="104"/>
    </row>
    <row r="90" spans="2:10" ht="15" customHeight="1" x14ac:dyDescent="0.2">
      <c r="B90" s="101">
        <v>76</v>
      </c>
      <c r="C90" s="161"/>
      <c r="D90" s="162"/>
      <c r="E90" s="163"/>
      <c r="F90" s="102"/>
      <c r="G90" s="103" t="str">
        <f t="shared" si="2"/>
        <v/>
      </c>
      <c r="H90" s="102"/>
      <c r="I90" s="102"/>
      <c r="J90" s="104"/>
    </row>
    <row r="91" spans="2:10" ht="15" customHeight="1" x14ac:dyDescent="0.2">
      <c r="B91" s="101">
        <v>77</v>
      </c>
      <c r="C91" s="161"/>
      <c r="D91" s="162"/>
      <c r="E91" s="163"/>
      <c r="F91" s="102"/>
      <c r="G91" s="103" t="str">
        <f t="shared" si="2"/>
        <v/>
      </c>
      <c r="H91" s="102"/>
      <c r="I91" s="102"/>
      <c r="J91" s="104"/>
    </row>
    <row r="92" spans="2:10" ht="15" customHeight="1" x14ac:dyDescent="0.2">
      <c r="B92" s="101">
        <v>78</v>
      </c>
      <c r="C92" s="161"/>
      <c r="D92" s="162"/>
      <c r="E92" s="163"/>
      <c r="F92" s="102"/>
      <c r="G92" s="103" t="str">
        <f t="shared" si="2"/>
        <v/>
      </c>
      <c r="H92" s="102"/>
      <c r="I92" s="102"/>
      <c r="J92" s="104"/>
    </row>
    <row r="93" spans="2:10" ht="15" customHeight="1" x14ac:dyDescent="0.2">
      <c r="B93" s="101">
        <v>79</v>
      </c>
      <c r="C93" s="161"/>
      <c r="D93" s="162"/>
      <c r="E93" s="163"/>
      <c r="F93" s="102"/>
      <c r="G93" s="103" t="str">
        <f t="shared" si="2"/>
        <v/>
      </c>
      <c r="H93" s="102"/>
      <c r="I93" s="102"/>
      <c r="J93" s="104"/>
    </row>
    <row r="94" spans="2:10" ht="15" customHeight="1" x14ac:dyDescent="0.2">
      <c r="B94" s="101">
        <v>80</v>
      </c>
      <c r="C94" s="161"/>
      <c r="D94" s="162"/>
      <c r="E94" s="163"/>
      <c r="F94" s="102"/>
      <c r="G94" s="103" t="str">
        <f t="shared" si="2"/>
        <v/>
      </c>
      <c r="H94" s="102"/>
      <c r="I94" s="102"/>
      <c r="J94" s="104"/>
    </row>
    <row r="95" spans="2:10" ht="15" customHeight="1" x14ac:dyDescent="0.2">
      <c r="B95" s="101">
        <v>81</v>
      </c>
      <c r="C95" s="161"/>
      <c r="D95" s="162"/>
      <c r="E95" s="163"/>
      <c r="F95" s="102"/>
      <c r="G95" s="103" t="str">
        <f t="shared" si="2"/>
        <v/>
      </c>
      <c r="H95" s="102"/>
      <c r="I95" s="102"/>
      <c r="J95" s="104"/>
    </row>
    <row r="96" spans="2:10" ht="15" customHeight="1" x14ac:dyDescent="0.2">
      <c r="B96" s="101">
        <v>82</v>
      </c>
      <c r="C96" s="161"/>
      <c r="D96" s="162"/>
      <c r="E96" s="163"/>
      <c r="F96" s="102"/>
      <c r="G96" s="103" t="str">
        <f t="shared" si="2"/>
        <v/>
      </c>
      <c r="H96" s="102"/>
      <c r="I96" s="102"/>
      <c r="J96" s="104"/>
    </row>
    <row r="97" spans="2:10" ht="15" customHeight="1" x14ac:dyDescent="0.2">
      <c r="B97" s="101">
        <v>83</v>
      </c>
      <c r="C97" s="161"/>
      <c r="D97" s="162"/>
      <c r="E97" s="163"/>
      <c r="F97" s="102"/>
      <c r="G97" s="103" t="str">
        <f t="shared" si="2"/>
        <v/>
      </c>
      <c r="H97" s="102"/>
      <c r="I97" s="102"/>
      <c r="J97" s="104"/>
    </row>
    <row r="98" spans="2:10" ht="15" customHeight="1" x14ac:dyDescent="0.2">
      <c r="B98" s="101">
        <v>84</v>
      </c>
      <c r="C98" s="161"/>
      <c r="D98" s="162"/>
      <c r="E98" s="163"/>
      <c r="F98" s="102"/>
      <c r="G98" s="103" t="str">
        <f t="shared" si="2"/>
        <v/>
      </c>
      <c r="H98" s="102"/>
      <c r="I98" s="102"/>
      <c r="J98" s="104"/>
    </row>
    <row r="99" spans="2:10" ht="15" customHeight="1" x14ac:dyDescent="0.2">
      <c r="B99" s="101">
        <v>85</v>
      </c>
      <c r="C99" s="161"/>
      <c r="D99" s="162"/>
      <c r="E99" s="163"/>
      <c r="F99" s="102"/>
      <c r="G99" s="103" t="str">
        <f t="shared" si="2"/>
        <v/>
      </c>
      <c r="H99" s="102"/>
      <c r="I99" s="102"/>
      <c r="J99" s="104"/>
    </row>
    <row r="100" spans="2:10" ht="15" customHeight="1" x14ac:dyDescent="0.2">
      <c r="B100" s="101">
        <v>86</v>
      </c>
      <c r="C100" s="161"/>
      <c r="D100" s="162"/>
      <c r="E100" s="163"/>
      <c r="F100" s="102"/>
      <c r="G100" s="103" t="str">
        <f t="shared" si="2"/>
        <v/>
      </c>
      <c r="H100" s="102"/>
      <c r="I100" s="102"/>
      <c r="J100" s="104"/>
    </row>
    <row r="101" spans="2:10" ht="15" customHeight="1" x14ac:dyDescent="0.2">
      <c r="B101" s="101">
        <v>87</v>
      </c>
      <c r="C101" s="161"/>
      <c r="D101" s="162"/>
      <c r="E101" s="163"/>
      <c r="F101" s="102"/>
      <c r="G101" s="103" t="str">
        <f t="shared" si="2"/>
        <v/>
      </c>
      <c r="H101" s="102"/>
      <c r="I101" s="102"/>
      <c r="J101" s="104"/>
    </row>
    <row r="102" spans="2:10" ht="15" customHeight="1" x14ac:dyDescent="0.2">
      <c r="B102" s="101">
        <v>88</v>
      </c>
      <c r="C102" s="161"/>
      <c r="D102" s="162"/>
      <c r="E102" s="163"/>
      <c r="F102" s="102"/>
      <c r="G102" s="103" t="str">
        <f t="shared" si="2"/>
        <v/>
      </c>
      <c r="H102" s="102"/>
      <c r="I102" s="102"/>
      <c r="J102" s="104"/>
    </row>
    <row r="103" spans="2:10" ht="15" customHeight="1" x14ac:dyDescent="0.2">
      <c r="B103" s="101">
        <v>89</v>
      </c>
      <c r="C103" s="161"/>
      <c r="D103" s="162"/>
      <c r="E103" s="163"/>
      <c r="F103" s="102"/>
      <c r="G103" s="103" t="str">
        <f t="shared" si="2"/>
        <v/>
      </c>
      <c r="H103" s="102"/>
      <c r="I103" s="102"/>
      <c r="J103" s="104"/>
    </row>
    <row r="104" spans="2:10" ht="15" customHeight="1" x14ac:dyDescent="0.2">
      <c r="B104" s="101">
        <v>90</v>
      </c>
      <c r="C104" s="161"/>
      <c r="D104" s="162"/>
      <c r="E104" s="163"/>
      <c r="F104" s="102"/>
      <c r="G104" s="103" t="str">
        <f t="shared" si="2"/>
        <v/>
      </c>
      <c r="H104" s="102"/>
      <c r="I104" s="102"/>
      <c r="J104" s="104"/>
    </row>
    <row r="105" spans="2:10" ht="15" customHeight="1" x14ac:dyDescent="0.2">
      <c r="B105" s="101">
        <v>91</v>
      </c>
      <c r="C105" s="161"/>
      <c r="D105" s="162"/>
      <c r="E105" s="163"/>
      <c r="F105" s="102"/>
      <c r="G105" s="103" t="str">
        <f t="shared" si="2"/>
        <v/>
      </c>
      <c r="H105" s="102"/>
      <c r="I105" s="102"/>
      <c r="J105" s="104"/>
    </row>
    <row r="106" spans="2:10" ht="15" customHeight="1" x14ac:dyDescent="0.2">
      <c r="B106" s="101">
        <v>92</v>
      </c>
      <c r="C106" s="161"/>
      <c r="D106" s="162"/>
      <c r="E106" s="163"/>
      <c r="F106" s="102"/>
      <c r="G106" s="103" t="str">
        <f t="shared" si="2"/>
        <v/>
      </c>
      <c r="H106" s="102"/>
      <c r="I106" s="102"/>
      <c r="J106" s="104"/>
    </row>
    <row r="107" spans="2:10" ht="15" customHeight="1" x14ac:dyDescent="0.2">
      <c r="B107" s="101">
        <v>93</v>
      </c>
      <c r="C107" s="161"/>
      <c r="D107" s="162"/>
      <c r="E107" s="163"/>
      <c r="F107" s="102"/>
      <c r="G107" s="103" t="str">
        <f t="shared" si="2"/>
        <v/>
      </c>
      <c r="H107" s="102"/>
      <c r="I107" s="102"/>
      <c r="J107" s="104"/>
    </row>
    <row r="108" spans="2:10" ht="15" customHeight="1" x14ac:dyDescent="0.2">
      <c r="B108" s="101">
        <v>94</v>
      </c>
      <c r="C108" s="161"/>
      <c r="D108" s="162"/>
      <c r="E108" s="163"/>
      <c r="F108" s="102"/>
      <c r="G108" s="103" t="str">
        <f t="shared" si="2"/>
        <v/>
      </c>
      <c r="H108" s="102"/>
      <c r="I108" s="102"/>
      <c r="J108" s="104"/>
    </row>
    <row r="109" spans="2:10" ht="15" customHeight="1" x14ac:dyDescent="0.2">
      <c r="B109" s="101">
        <v>95</v>
      </c>
      <c r="C109" s="161"/>
      <c r="D109" s="162"/>
      <c r="E109" s="163"/>
      <c r="F109" s="102"/>
      <c r="G109" s="103" t="str">
        <f t="shared" si="2"/>
        <v/>
      </c>
      <c r="H109" s="102"/>
      <c r="I109" s="102"/>
      <c r="J109" s="104"/>
    </row>
    <row r="110" spans="2:10" ht="15" customHeight="1" x14ac:dyDescent="0.2">
      <c r="B110" s="101">
        <v>96</v>
      </c>
      <c r="C110" s="161"/>
      <c r="D110" s="162"/>
      <c r="E110" s="163"/>
      <c r="F110" s="102"/>
      <c r="G110" s="103" t="str">
        <f t="shared" si="2"/>
        <v/>
      </c>
      <c r="H110" s="102"/>
      <c r="I110" s="102"/>
      <c r="J110" s="104"/>
    </row>
    <row r="111" spans="2:10" ht="15" customHeight="1" x14ac:dyDescent="0.2">
      <c r="B111" s="101">
        <v>97</v>
      </c>
      <c r="C111" s="161"/>
      <c r="D111" s="162"/>
      <c r="E111" s="163"/>
      <c r="F111" s="102"/>
      <c r="G111" s="103" t="str">
        <f t="shared" si="2"/>
        <v/>
      </c>
      <c r="H111" s="102"/>
      <c r="I111" s="102"/>
      <c r="J111" s="104"/>
    </row>
    <row r="112" spans="2:10" ht="15" customHeight="1" x14ac:dyDescent="0.2">
      <c r="B112" s="101">
        <v>98</v>
      </c>
      <c r="C112" s="161"/>
      <c r="D112" s="162"/>
      <c r="E112" s="163"/>
      <c r="F112" s="102"/>
      <c r="G112" s="103" t="str">
        <f t="shared" si="2"/>
        <v/>
      </c>
      <c r="H112" s="102"/>
      <c r="I112" s="102"/>
      <c r="J112" s="104"/>
    </row>
    <row r="113" spans="2:10" ht="15" customHeight="1" x14ac:dyDescent="0.2">
      <c r="B113" s="101">
        <v>99</v>
      </c>
      <c r="C113" s="161"/>
      <c r="D113" s="162"/>
      <c r="E113" s="163"/>
      <c r="F113" s="102"/>
      <c r="G113" s="103" t="str">
        <f>IF(OR(D113="",E113=""),"",1-D113-E113)</f>
        <v/>
      </c>
      <c r="H113" s="102"/>
      <c r="I113" s="102"/>
      <c r="J113" s="104"/>
    </row>
    <row r="114" spans="2:10" ht="15" customHeight="1" thickBot="1" x14ac:dyDescent="0.25">
      <c r="B114" s="105">
        <v>100</v>
      </c>
      <c r="C114" s="164"/>
      <c r="D114" s="165"/>
      <c r="E114" s="166"/>
      <c r="F114" s="106"/>
      <c r="G114" s="107" t="str">
        <f>IF(OR(D114="",E114=""),"",1-D114-E114)</f>
        <v/>
      </c>
      <c r="H114" s="106"/>
      <c r="I114" s="106"/>
      <c r="J114" s="108"/>
    </row>
  </sheetData>
  <sheetProtection algorithmName="SHA-512" hashValue="OLLVV4oyNW2YMQGYqQeKsj6E1bl63d/4VsVc9fZb2FjkCnno50DJfGqA1aEjsNY/XsgJ5lbWT92chm8qi/dMYA==" saltValue="WIuNshhrO7ai0jwnXV11KQ==" spinCount="100000" sheet="1" objects="1" scenarios="1" selectLockedCells="1"/>
  <mergeCells count="3">
    <mergeCell ref="C9:I9"/>
    <mergeCell ref="C7:I7"/>
    <mergeCell ref="C8:I8"/>
  </mergeCells>
  <phoneticPr fontId="0" type="noConversion"/>
  <conditionalFormatting sqref="D15:F114 H15:J114">
    <cfRule type="cellIs" dxfId="9" priority="1" stopIfTrue="1" operator="notBetween">
      <formula>0</formula>
      <formula>1</formula>
    </cfRule>
  </conditionalFormatting>
  <conditionalFormatting sqref="G15:G114">
    <cfRule type="cellIs" dxfId="8" priority="2" stopIfTrue="1" operator="notBetween">
      <formula>0</formula>
      <formula>1</formula>
    </cfRule>
  </conditionalFormatting>
  <dataValidations count="3">
    <dataValidation type="decimal" allowBlank="1" showInputMessage="1" showErrorMessage="1" error="The value must be between 0 and 0.5" sqref="D15:D114" xr:uid="{00000000-0002-0000-0500-000000000000}">
      <formula1>0</formula1>
      <formula2>0.5</formula2>
    </dataValidation>
    <dataValidation type="decimal" allowBlank="1" showInputMessage="1" showErrorMessage="1" error="The value must be between 0.1 and 0.8" sqref="E15:F114" xr:uid="{00000000-0002-0000-0500-000001000000}">
      <formula1>0.1</formula1>
      <formula2>0.8</formula2>
    </dataValidation>
    <dataValidation type="decimal" allowBlank="1" showInputMessage="1" showErrorMessage="1" error="The value must be between 0 and 1" sqref="G15 H15:J114" xr:uid="{00000000-0002-0000-0500-000002000000}">
      <formula1>0</formula1>
      <formula2>1</formula2>
    </dataValidation>
  </dataValidations>
  <pageMargins left="0.43307086614173229" right="0.74803149606299213" top="0.62992125984251968" bottom="0.98425196850393704" header="0.51181102362204722" footer="0.51181102362204722"/>
  <pageSetup paperSize="9" scale="76" fitToHeight="2" orientation="portrait" r:id="rId1"/>
  <headerFooter alignWithMargins="0">
    <oddFooter>&amp;LEN13363-1&amp;R&amp;P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56"/>
    <pageSetUpPr fitToPage="1"/>
  </sheetPr>
  <dimension ref="A1:AE114"/>
  <sheetViews>
    <sheetView showGridLines="0" showRowColHeaders="0" workbookViewId="0">
      <pane ySplit="15" topLeftCell="A16" activePane="bottomLeft" state="frozen"/>
      <selection pane="bottomLeft" activeCell="C6" sqref="C6"/>
    </sheetView>
  </sheetViews>
  <sheetFormatPr defaultColWidth="9.140625" defaultRowHeight="12.75" x14ac:dyDescent="0.2"/>
  <cols>
    <col min="1" max="1" width="4.140625" style="10" customWidth="1"/>
    <col min="2" max="2" width="6.42578125" style="95" customWidth="1"/>
    <col min="3" max="3" width="38.42578125" style="95" customWidth="1"/>
    <col min="4" max="12" width="8.42578125" style="95" customWidth="1"/>
    <col min="13" max="13" width="9.5703125" style="95" customWidth="1"/>
    <col min="14" max="19" width="8.42578125" style="95" customWidth="1"/>
    <col min="20" max="20" width="1.85546875" style="95" customWidth="1"/>
    <col min="21" max="22" width="8.42578125" style="95" customWidth="1"/>
    <col min="23" max="23" width="9.42578125" style="95" customWidth="1"/>
    <col min="24" max="25" width="11.85546875" style="95" customWidth="1"/>
    <col min="26" max="30" width="9.140625" style="95" customWidth="1"/>
    <col min="31" max="16384" width="9.140625" style="95"/>
  </cols>
  <sheetData>
    <row r="1" spans="2:31" s="2" customFormat="1" ht="13.5" thickBot="1" x14ac:dyDescent="0.25">
      <c r="C1" s="3"/>
    </row>
    <row r="2" spans="2:31" ht="20.65" customHeight="1" x14ac:dyDescent="0.2">
      <c r="B2" s="112" t="s">
        <v>62</v>
      </c>
      <c r="C2" s="175"/>
      <c r="D2" s="175"/>
      <c r="E2" s="175"/>
      <c r="F2" s="175"/>
      <c r="G2" s="175"/>
      <c r="H2" s="175"/>
      <c r="I2" s="175"/>
      <c r="J2" s="175"/>
      <c r="K2" s="175"/>
      <c r="L2" s="175"/>
      <c r="M2" s="175"/>
      <c r="N2" s="111"/>
      <c r="O2" s="111"/>
      <c r="P2" s="111"/>
      <c r="Q2" s="111"/>
      <c r="R2" s="111"/>
      <c r="S2" s="111"/>
      <c r="T2" s="111"/>
      <c r="U2" s="111"/>
      <c r="V2" s="111"/>
      <c r="W2" s="111"/>
      <c r="X2" s="111"/>
      <c r="Y2" s="111"/>
      <c r="Z2" s="111"/>
      <c r="AA2" s="121" t="s">
        <v>70</v>
      </c>
      <c r="AB2" s="122">
        <v>5</v>
      </c>
      <c r="AC2" s="111"/>
      <c r="AD2" s="111"/>
      <c r="AE2" s="111"/>
    </row>
    <row r="3" spans="2:31" ht="13.7" customHeight="1" x14ac:dyDescent="0.2">
      <c r="B3" s="113" t="s">
        <v>104</v>
      </c>
      <c r="AA3" s="126" t="s">
        <v>97</v>
      </c>
      <c r="AB3" s="127">
        <v>10</v>
      </c>
    </row>
    <row r="4" spans="2:31" ht="13.5" thickBot="1" x14ac:dyDescent="0.25">
      <c r="C4" s="116"/>
      <c r="D4" s="117"/>
      <c r="E4" s="117"/>
      <c r="F4" s="117"/>
      <c r="G4" s="117"/>
      <c r="H4" s="117"/>
      <c r="I4" s="117"/>
      <c r="J4" s="117"/>
      <c r="AA4" s="126" t="s">
        <v>98</v>
      </c>
      <c r="AB4" s="127">
        <v>30</v>
      </c>
    </row>
    <row r="5" spans="2:31" ht="19.149999999999999" customHeight="1" x14ac:dyDescent="0.2">
      <c r="C5" s="167" t="s">
        <v>235</v>
      </c>
      <c r="D5" s="168" t="s">
        <v>203</v>
      </c>
      <c r="E5" s="168" t="s">
        <v>204</v>
      </c>
      <c r="F5" s="168" t="s">
        <v>196</v>
      </c>
      <c r="G5" s="168" t="s">
        <v>197</v>
      </c>
      <c r="H5" s="168" t="s">
        <v>198</v>
      </c>
      <c r="I5" s="168" t="s">
        <v>199</v>
      </c>
      <c r="J5" s="168" t="s">
        <v>200</v>
      </c>
      <c r="K5" s="169" t="s">
        <v>201</v>
      </c>
      <c r="AA5" s="126" t="s">
        <v>71</v>
      </c>
      <c r="AB5" s="127">
        <v>3</v>
      </c>
    </row>
    <row r="6" spans="2:31" ht="19.149999999999999" customHeight="1" thickBot="1" x14ac:dyDescent="0.25">
      <c r="C6" s="170" t="s">
        <v>192</v>
      </c>
      <c r="D6" s="171">
        <v>1.2</v>
      </c>
      <c r="E6" s="172">
        <v>0.59</v>
      </c>
      <c r="F6" s="173">
        <v>0.49</v>
      </c>
      <c r="G6" s="173">
        <v>0.23</v>
      </c>
      <c r="H6" s="173">
        <v>0.28999999999999998</v>
      </c>
      <c r="I6" s="173">
        <v>0.8</v>
      </c>
      <c r="J6" s="173">
        <v>0.15</v>
      </c>
      <c r="K6" s="174">
        <v>0.1</v>
      </c>
      <c r="AA6" s="126" t="s">
        <v>72</v>
      </c>
      <c r="AB6" s="148">
        <f>1/(1/$D$6+1/$AB$2+1/$AB$3)</f>
        <v>0.88235294117647045</v>
      </c>
    </row>
    <row r="7" spans="2:31" ht="13.7" customHeight="1" x14ac:dyDescent="0.2">
      <c r="C7" s="111"/>
      <c r="D7" s="111"/>
      <c r="E7" s="111"/>
      <c r="F7" s="111"/>
      <c r="G7" s="111"/>
      <c r="H7" s="111"/>
      <c r="I7" s="111"/>
      <c r="J7" s="111"/>
      <c r="K7" s="111"/>
      <c r="L7" s="111"/>
      <c r="M7" s="111"/>
      <c r="N7" s="115"/>
      <c r="O7" s="115"/>
      <c r="P7" s="115"/>
      <c r="Q7" s="115"/>
      <c r="R7" s="115"/>
      <c r="S7" s="115"/>
      <c r="AA7" s="126" t="s">
        <v>73</v>
      </c>
      <c r="AB7" s="148">
        <f>1/(1/$D$6+1/$AB$4)</f>
        <v>1.1538461538461537</v>
      </c>
    </row>
    <row r="8" spans="2:31" ht="50.25" customHeight="1" thickBot="1" x14ac:dyDescent="0.25">
      <c r="B8" s="308" t="s">
        <v>237</v>
      </c>
      <c r="C8" s="308"/>
      <c r="D8" s="308"/>
      <c r="E8" s="308"/>
      <c r="F8" s="308"/>
      <c r="G8" s="308"/>
      <c r="H8" s="308"/>
      <c r="I8" s="308"/>
      <c r="J8" s="308"/>
      <c r="K8" s="308"/>
      <c r="L8" s="308"/>
      <c r="M8" s="308"/>
      <c r="N8" s="308"/>
      <c r="O8" s="308"/>
      <c r="P8" s="308"/>
      <c r="Q8" s="308"/>
      <c r="R8" s="308"/>
      <c r="S8" s="308"/>
      <c r="AA8" s="149" t="s">
        <v>74</v>
      </c>
      <c r="AB8" s="150">
        <f>1/(1/$D$6+1/$AB$5)</f>
        <v>0.8571428571428571</v>
      </c>
    </row>
    <row r="9" spans="2:31" ht="50.25" hidden="1" customHeight="1" x14ac:dyDescent="0.2">
      <c r="B9" s="28"/>
      <c r="C9" s="28"/>
      <c r="D9" s="28"/>
      <c r="E9" s="28"/>
      <c r="F9" s="28"/>
      <c r="G9" s="28"/>
      <c r="H9" s="28"/>
      <c r="I9" s="28"/>
      <c r="J9" s="28"/>
      <c r="K9" s="28"/>
      <c r="L9" s="28"/>
      <c r="M9" s="28"/>
      <c r="N9" s="28"/>
      <c r="O9" s="28"/>
      <c r="P9" s="28"/>
      <c r="Q9" s="28"/>
      <c r="R9" s="28"/>
      <c r="S9" s="28"/>
      <c r="AA9" s="116"/>
      <c r="AB9" s="178"/>
    </row>
    <row r="10" spans="2:31" ht="50.25" hidden="1" customHeight="1" x14ac:dyDescent="0.2">
      <c r="B10" s="28"/>
      <c r="C10" s="28"/>
      <c r="D10" s="28"/>
      <c r="E10" s="28"/>
      <c r="F10" s="28"/>
      <c r="G10" s="28"/>
      <c r="H10" s="28"/>
      <c r="I10" s="28"/>
      <c r="J10" s="28"/>
      <c r="K10" s="28"/>
      <c r="L10" s="28"/>
      <c r="M10" s="28"/>
      <c r="N10" s="28"/>
      <c r="O10" s="28"/>
      <c r="P10" s="28"/>
      <c r="Q10" s="28"/>
      <c r="R10" s="28"/>
      <c r="S10" s="28"/>
      <c r="AA10" s="116"/>
      <c r="AB10" s="178"/>
    </row>
    <row r="11" spans="2:31" ht="50.25" hidden="1" customHeight="1" x14ac:dyDescent="0.2">
      <c r="B11" s="28"/>
      <c r="C11" s="28"/>
      <c r="D11" s="28"/>
      <c r="E11" s="28"/>
      <c r="F11" s="28"/>
      <c r="G11" s="28"/>
      <c r="H11" s="28"/>
      <c r="I11" s="28"/>
      <c r="J11" s="28"/>
      <c r="K11" s="28"/>
      <c r="L11" s="28"/>
      <c r="M11" s="28"/>
      <c r="N11" s="28"/>
      <c r="O11" s="28"/>
      <c r="P11" s="28"/>
      <c r="Q11" s="28"/>
      <c r="R11" s="28"/>
      <c r="S11" s="28"/>
      <c r="AA11" s="116"/>
      <c r="AB11" s="178"/>
    </row>
    <row r="12" spans="2:31" ht="13.5" hidden="1" thickBot="1" x14ac:dyDescent="0.25">
      <c r="C12" s="116"/>
      <c r="D12" s="117"/>
      <c r="E12" s="117"/>
      <c r="F12" s="117"/>
      <c r="G12" s="117"/>
      <c r="H12" s="117"/>
      <c r="I12" s="117"/>
      <c r="J12" s="117"/>
    </row>
    <row r="13" spans="2:31" ht="15" thickBot="1" x14ac:dyDescent="0.25">
      <c r="C13" s="116"/>
      <c r="D13" s="116"/>
      <c r="E13" s="116"/>
      <c r="F13" s="116"/>
      <c r="G13" s="116"/>
      <c r="H13" s="116"/>
      <c r="I13" s="116"/>
      <c r="J13" s="116"/>
      <c r="K13" s="310" t="s">
        <v>193</v>
      </c>
      <c r="L13" s="311"/>
      <c r="M13" s="312"/>
      <c r="N13" s="310" t="s">
        <v>212</v>
      </c>
      <c r="O13" s="313"/>
      <c r="P13" s="310" t="s">
        <v>194</v>
      </c>
      <c r="Q13" s="313"/>
      <c r="R13" s="310" t="s">
        <v>213</v>
      </c>
      <c r="S13" s="313"/>
      <c r="U13" s="310" t="s">
        <v>195</v>
      </c>
      <c r="V13" s="311"/>
      <c r="W13" s="312"/>
    </row>
    <row r="14" spans="2:31" ht="33.4" customHeight="1" thickBot="1" x14ac:dyDescent="0.25">
      <c r="B14" s="228" t="s">
        <v>226</v>
      </c>
      <c r="C14" s="177" t="s">
        <v>26</v>
      </c>
      <c r="D14" s="168" t="s">
        <v>174</v>
      </c>
      <c r="E14" s="168" t="s">
        <v>187</v>
      </c>
      <c r="F14" s="168" t="s">
        <v>205</v>
      </c>
      <c r="G14" s="176" t="s">
        <v>208</v>
      </c>
      <c r="H14" s="168" t="s">
        <v>206</v>
      </c>
      <c r="I14" s="168" t="s">
        <v>207</v>
      </c>
      <c r="J14" s="169" t="s">
        <v>191</v>
      </c>
      <c r="K14" s="179" t="s">
        <v>209</v>
      </c>
      <c r="L14" s="180" t="s">
        <v>210</v>
      </c>
      <c r="M14" s="181" t="s">
        <v>211</v>
      </c>
      <c r="N14" s="179" t="s">
        <v>209</v>
      </c>
      <c r="O14" s="180" t="s">
        <v>210</v>
      </c>
      <c r="P14" s="179" t="s">
        <v>209</v>
      </c>
      <c r="Q14" s="180" t="s">
        <v>210</v>
      </c>
      <c r="R14" s="179" t="s">
        <v>209</v>
      </c>
      <c r="S14" s="182" t="s">
        <v>210</v>
      </c>
      <c r="U14" s="179" t="s">
        <v>209</v>
      </c>
      <c r="V14" s="180" t="s">
        <v>210</v>
      </c>
      <c r="W14" s="181" t="s">
        <v>211</v>
      </c>
    </row>
    <row r="15" spans="2:31" ht="16.5" customHeight="1" x14ac:dyDescent="0.2">
      <c r="B15" s="128">
        <f>'Solar prot device - data'!B15</f>
        <v>1</v>
      </c>
      <c r="C15" s="129" t="str">
        <f>IF('Solar prot device - data'!C15&lt;&gt;"",C$6&amp;" + "&amp;'Solar prot device - data'!C15,"")</f>
        <v>Your glazing + Opaque - White</v>
      </c>
      <c r="D15" s="130">
        <f>IF('Solar prot device - data'!D15&lt;&gt;"",'Solar prot device - data'!D15,"")</f>
        <v>0</v>
      </c>
      <c r="E15" s="130">
        <f>IF('Solar prot device - data'!E15&lt;&gt;"",'Solar prot device - data'!E15,"")</f>
        <v>0.7</v>
      </c>
      <c r="F15" s="130">
        <f>IF('Solar prot device - data'!F15&lt;&gt;"",'Solar prot device - data'!F15,"")</f>
        <v>0.7</v>
      </c>
      <c r="G15" s="130">
        <f>IF('Solar prot device - data'!G15&lt;&gt;"",'Solar prot device - data'!G15,"")</f>
        <v>0.30000000000000004</v>
      </c>
      <c r="H15" s="130">
        <f>IF('Solar prot device - data'!H15&lt;&gt;"",'Solar prot device - data'!H15,"")</f>
        <v>0</v>
      </c>
      <c r="I15" s="130">
        <f>IF('Solar prot device - data'!I15&lt;&gt;"",'Solar prot device - data'!I15,"")</f>
        <v>0.7</v>
      </c>
      <c r="J15" s="131">
        <f>IF('Solar prot device - data'!J15&lt;&gt;"",'Solar prot device - data'!J15,"")</f>
        <v>0.7</v>
      </c>
      <c r="K15" s="132">
        <f t="shared" ref="K15:K46" si="0">IF(AND(D15&lt;&gt;"",E15&lt;&gt;"",$D$6&lt;&gt;"",$E$6&lt;&gt;""),D15*$E$6+G15*$AB$6/$AB$3+D15*(1-$E$6)*$AB$6/$AB$2,"")</f>
        <v>2.6470588235294117E-2</v>
      </c>
      <c r="L15" s="133">
        <f t="shared" ref="L15:L46" si="1">IF(AND(D15&lt;&gt;"",E15&lt;&gt;"",$D$6&lt;&gt;"",$E$6&lt;&gt;""),$E$6*(1-$E$6*E15-G15*$AB$7/$AB$4),"")</f>
        <v>0.33952230769230768</v>
      </c>
      <c r="M15" s="134">
        <f t="shared" ref="M15:M46" si="2">IF(AND(D15&lt;&gt;"",E15&lt;&gt;"",$D$6&lt;&gt;"",$E$6&lt;&gt;""),$E$6*D15+$E$6*(G15+(1-$E$6)*E15)*$AB$8/$AB$5,"")</f>
        <v>9.8951428571428565E-2</v>
      </c>
      <c r="N15" s="132">
        <f t="shared" ref="N15:N46" si="3">IF(AND(D15&lt;&gt;"",F15&lt;&gt;"",$F$6&lt;&gt;"",$G$6&lt;&gt;""),$F$6*D15/(1-$G$6*F15),"")</f>
        <v>0</v>
      </c>
      <c r="O15" s="135">
        <f t="shared" ref="O15:O46" si="4">IF(AND(D15&lt;&gt;"",E15&lt;&gt;"",$F$6&lt;&gt;"",$H$6&lt;&gt;""),$F$6*D15/(1-$H$6*E15),"")</f>
        <v>0</v>
      </c>
      <c r="P15" s="132">
        <f>IF(AND(K15&lt;&gt;"", N15&lt;&gt;""),K15-N15,"")</f>
        <v>2.6470588235294117E-2</v>
      </c>
      <c r="Q15" s="135">
        <f>IF(AND(L15&lt;&gt;"", O15&lt;&gt;""),L15-O15,"")</f>
        <v>0.33952230769230768</v>
      </c>
      <c r="R15" s="132">
        <f t="shared" ref="R15:R46" si="5">IF(AND(H15&lt;&gt;"",J15&lt;&gt;"",$I$6&lt;&gt;"",$J$6&lt;&gt;""),$I$6*H15/(1-$J$6*J15),"")</f>
        <v>0</v>
      </c>
      <c r="S15" s="135">
        <f t="shared" ref="S15:S46" si="6">IF(AND(H15&lt;&gt;"",I15&lt;&gt;"",$I$6&lt;&gt;"",$K$6&lt;&gt;""),$I$6*H15/(1-$K$6*I15),"")</f>
        <v>0</v>
      </c>
      <c r="U15" s="136">
        <f t="shared" ref="U15:U46" si="7">IF(AND(K15&lt;&gt;"",$E$6&lt;&gt;""),K15/$E$6,"")</f>
        <v>4.4865403788634101E-2</v>
      </c>
      <c r="V15" s="137">
        <f t="shared" ref="V15:V46" si="8">IF(AND(L15&lt;&gt;"",$E$6&lt;&gt;""),L15/$E$6,"")</f>
        <v>0.57546153846153847</v>
      </c>
      <c r="W15" s="134">
        <f t="shared" ref="W15:W46" si="9">IF(AND(M15&lt;&gt;"",$E$6&lt;&gt;""),M15/$E$6,"")</f>
        <v>0.1677142857142857</v>
      </c>
    </row>
    <row r="16" spans="2:31" x14ac:dyDescent="0.2">
      <c r="B16" s="138">
        <f>'Solar prot device - data'!B16</f>
        <v>2</v>
      </c>
      <c r="C16" s="139" t="str">
        <f>IF('Solar prot device - data'!C16&lt;&gt;"",C$6&amp;" + "&amp;'Solar prot device - data'!C16,"")</f>
        <v>Your glazing + Opaque - Pastel</v>
      </c>
      <c r="D16" s="140">
        <f>IF('Solar prot device - data'!D16&lt;&gt;"",'Solar prot device - data'!D16,"")</f>
        <v>0</v>
      </c>
      <c r="E16" s="140">
        <f>IF('Solar prot device - data'!E16&lt;&gt;"",'Solar prot device - data'!E16,"")</f>
        <v>0.5</v>
      </c>
      <c r="F16" s="140">
        <f>IF('Solar prot device - data'!F16&lt;&gt;"",'Solar prot device - data'!F16,"")</f>
        <v>0.5</v>
      </c>
      <c r="G16" s="140">
        <f>IF('Solar prot device - data'!G16&lt;&gt;"",'Solar prot device - data'!G16,"")</f>
        <v>0.5</v>
      </c>
      <c r="H16" s="140">
        <f>IF('Solar prot device - data'!H16&lt;&gt;"",'Solar prot device - data'!H16,"")</f>
        <v>0</v>
      </c>
      <c r="I16" s="140">
        <f>IF('Solar prot device - data'!I16&lt;&gt;"",'Solar prot device - data'!I16,"")</f>
        <v>0.5</v>
      </c>
      <c r="J16" s="141">
        <f>IF('Solar prot device - data'!J16&lt;&gt;"",'Solar prot device - data'!J16,"")</f>
        <v>0.5</v>
      </c>
      <c r="K16" s="142">
        <f t="shared" si="0"/>
        <v>4.4117647058823525E-2</v>
      </c>
      <c r="L16" s="143">
        <f t="shared" si="1"/>
        <v>0.40460384615384615</v>
      </c>
      <c r="M16" s="144">
        <f t="shared" si="2"/>
        <v>0.11884285714285715</v>
      </c>
      <c r="N16" s="142">
        <f t="shared" si="3"/>
        <v>0</v>
      </c>
      <c r="O16" s="145">
        <f t="shared" si="4"/>
        <v>0</v>
      </c>
      <c r="P16" s="142">
        <f t="shared" ref="P16:P79" si="10">IF(AND(K16&lt;&gt;"", N16&lt;&gt;""),K16-N16,"")</f>
        <v>4.4117647058823525E-2</v>
      </c>
      <c r="Q16" s="145">
        <f t="shared" ref="Q16:Q79" si="11">IF(AND(L16&lt;&gt;"", O16&lt;&gt;""),L16-O16,"")</f>
        <v>0.40460384615384615</v>
      </c>
      <c r="R16" s="142">
        <f t="shared" si="5"/>
        <v>0</v>
      </c>
      <c r="S16" s="145">
        <f t="shared" si="6"/>
        <v>0</v>
      </c>
      <c r="U16" s="146">
        <f t="shared" si="7"/>
        <v>7.477567298105682E-2</v>
      </c>
      <c r="V16" s="147">
        <f t="shared" si="8"/>
        <v>0.6857692307692308</v>
      </c>
      <c r="W16" s="144">
        <f t="shared" si="9"/>
        <v>0.20142857142857146</v>
      </c>
    </row>
    <row r="17" spans="2:23" x14ac:dyDescent="0.2">
      <c r="B17" s="138">
        <f>'Solar prot device - data'!B17</f>
        <v>3</v>
      </c>
      <c r="C17" s="139" t="str">
        <f>IF('Solar prot device - data'!C17&lt;&gt;"",C$6&amp;" + "&amp;'Solar prot device - data'!C17,"")</f>
        <v>Your glazing + Opaque - Dark</v>
      </c>
      <c r="D17" s="140">
        <f>IF('Solar prot device - data'!D17&lt;&gt;"",'Solar prot device - data'!D17,"")</f>
        <v>0</v>
      </c>
      <c r="E17" s="140">
        <f>IF('Solar prot device - data'!E17&lt;&gt;"",'Solar prot device - data'!E17,"")</f>
        <v>0.3</v>
      </c>
      <c r="F17" s="140">
        <f>IF('Solar prot device - data'!F17&lt;&gt;"",'Solar prot device - data'!F17,"")</f>
        <v>0.3</v>
      </c>
      <c r="G17" s="140">
        <f>IF('Solar prot device - data'!G17&lt;&gt;"",'Solar prot device - data'!G17,"")</f>
        <v>0.7</v>
      </c>
      <c r="H17" s="140">
        <f>IF('Solar prot device - data'!H17&lt;&gt;"",'Solar prot device - data'!H17,"")</f>
        <v>0</v>
      </c>
      <c r="I17" s="140">
        <f>IF('Solar prot device - data'!I17&lt;&gt;"",'Solar prot device - data'!I17,"")</f>
        <v>0.3</v>
      </c>
      <c r="J17" s="141">
        <f>IF('Solar prot device - data'!J17&lt;&gt;"",'Solar prot device - data'!J17,"")</f>
        <v>0.3</v>
      </c>
      <c r="K17" s="142">
        <f t="shared" si="0"/>
        <v>6.176470588235293E-2</v>
      </c>
      <c r="L17" s="143">
        <f t="shared" si="1"/>
        <v>0.46968538461538456</v>
      </c>
      <c r="M17" s="144">
        <f t="shared" si="2"/>
        <v>0.1387342857142857</v>
      </c>
      <c r="N17" s="142">
        <f t="shared" si="3"/>
        <v>0</v>
      </c>
      <c r="O17" s="145">
        <f t="shared" si="4"/>
        <v>0</v>
      </c>
      <c r="P17" s="142">
        <f t="shared" si="10"/>
        <v>6.176470588235293E-2</v>
      </c>
      <c r="Q17" s="145">
        <f t="shared" si="11"/>
        <v>0.46968538461538456</v>
      </c>
      <c r="R17" s="142">
        <f t="shared" si="5"/>
        <v>0</v>
      </c>
      <c r="S17" s="145">
        <f t="shared" si="6"/>
        <v>0</v>
      </c>
      <c r="U17" s="146">
        <f t="shared" si="7"/>
        <v>0.10468594217347955</v>
      </c>
      <c r="V17" s="147">
        <f t="shared" si="8"/>
        <v>0.79607692307692302</v>
      </c>
      <c r="W17" s="144">
        <f t="shared" si="9"/>
        <v>0.23514285714285713</v>
      </c>
    </row>
    <row r="18" spans="2:23" x14ac:dyDescent="0.2">
      <c r="B18" s="138">
        <f>'Solar prot device - data'!B18</f>
        <v>4</v>
      </c>
      <c r="C18" s="139" t="str">
        <f>IF('Solar prot device - data'!C18&lt;&gt;"",C$6&amp;" + "&amp;'Solar prot device - data'!C18,"")</f>
        <v>Your glazing + Opaque - Black</v>
      </c>
      <c r="D18" s="140">
        <f>IF('Solar prot device - data'!D18&lt;&gt;"",'Solar prot device - data'!D18,"")</f>
        <v>0</v>
      </c>
      <c r="E18" s="140">
        <f>IF('Solar prot device - data'!E18&lt;&gt;"",'Solar prot device - data'!E18,"")</f>
        <v>0.1</v>
      </c>
      <c r="F18" s="140">
        <f>IF('Solar prot device - data'!F18&lt;&gt;"",'Solar prot device - data'!F18,"")</f>
        <v>0.1</v>
      </c>
      <c r="G18" s="140">
        <f>IF('Solar prot device - data'!G18&lt;&gt;"",'Solar prot device - data'!G18,"")</f>
        <v>0.9</v>
      </c>
      <c r="H18" s="140">
        <f>IF('Solar prot device - data'!H18&lt;&gt;"",'Solar prot device - data'!H18,"")</f>
        <v>0</v>
      </c>
      <c r="I18" s="140">
        <f>IF('Solar prot device - data'!I18&lt;&gt;"",'Solar prot device - data'!I18,"")</f>
        <v>0.1</v>
      </c>
      <c r="J18" s="141">
        <f>IF('Solar prot device - data'!J18&lt;&gt;"",'Solar prot device - data'!J18,"")</f>
        <v>0.1</v>
      </c>
      <c r="K18" s="142">
        <f t="shared" si="0"/>
        <v>7.9411764705882334E-2</v>
      </c>
      <c r="L18" s="143">
        <f t="shared" si="1"/>
        <v>0.53476692307692308</v>
      </c>
      <c r="M18" s="144">
        <f t="shared" si="2"/>
        <v>0.15862571428571426</v>
      </c>
      <c r="N18" s="142">
        <f t="shared" si="3"/>
        <v>0</v>
      </c>
      <c r="O18" s="145">
        <f t="shared" si="4"/>
        <v>0</v>
      </c>
      <c r="P18" s="142">
        <f t="shared" si="10"/>
        <v>7.9411764705882334E-2</v>
      </c>
      <c r="Q18" s="145">
        <f t="shared" si="11"/>
        <v>0.53476692307692308</v>
      </c>
      <c r="R18" s="142">
        <f t="shared" si="5"/>
        <v>0</v>
      </c>
      <c r="S18" s="145">
        <f t="shared" si="6"/>
        <v>0</v>
      </c>
      <c r="U18" s="146">
        <f t="shared" si="7"/>
        <v>0.13459621136590227</v>
      </c>
      <c r="V18" s="147">
        <f t="shared" si="8"/>
        <v>0.90638461538461546</v>
      </c>
      <c r="W18" s="144">
        <f t="shared" si="9"/>
        <v>0.26885714285714285</v>
      </c>
    </row>
    <row r="19" spans="2:23" x14ac:dyDescent="0.2">
      <c r="B19" s="138">
        <f>'Solar prot device - data'!B19</f>
        <v>5</v>
      </c>
      <c r="C19" s="139" t="str">
        <f>IF('Solar prot device - data'!C19&lt;&gt;"",C$6&amp;" + "&amp;'Solar prot device - data'!C19,"")</f>
        <v>Your glazing + Medium translucent - White</v>
      </c>
      <c r="D19" s="140">
        <f>IF('Solar prot device - data'!D19&lt;&gt;"",'Solar prot device - data'!D19,"")</f>
        <v>0.2</v>
      </c>
      <c r="E19" s="140">
        <f>IF('Solar prot device - data'!E19&lt;&gt;"",'Solar prot device - data'!E19,"")</f>
        <v>0.6</v>
      </c>
      <c r="F19" s="140">
        <f>IF('Solar prot device - data'!F19&lt;&gt;"",'Solar prot device - data'!F19,"")</f>
        <v>0.6</v>
      </c>
      <c r="G19" s="140">
        <f>IF('Solar prot device - data'!G19&lt;&gt;"",'Solar prot device - data'!G19,"")</f>
        <v>0.20000000000000007</v>
      </c>
      <c r="H19" s="140">
        <f>IF('Solar prot device - data'!H19&lt;&gt;"",'Solar prot device - data'!H19,"")</f>
        <v>0.2</v>
      </c>
      <c r="I19" s="140">
        <f>IF('Solar prot device - data'!I19&lt;&gt;"",'Solar prot device - data'!I19,"")</f>
        <v>0.6</v>
      </c>
      <c r="J19" s="141">
        <f>IF('Solar prot device - data'!J19&lt;&gt;"",'Solar prot device - data'!J19,"")</f>
        <v>0.6</v>
      </c>
      <c r="K19" s="142">
        <f t="shared" si="0"/>
        <v>0.15011764705882352</v>
      </c>
      <c r="L19" s="143">
        <f t="shared" si="1"/>
        <v>0.37660153846153849</v>
      </c>
      <c r="M19" s="144">
        <f t="shared" si="2"/>
        <v>0.19318285714285716</v>
      </c>
      <c r="N19" s="142">
        <f t="shared" si="3"/>
        <v>0.11368909512761022</v>
      </c>
      <c r="O19" s="145">
        <f t="shared" si="4"/>
        <v>0.11864406779661016</v>
      </c>
      <c r="P19" s="142">
        <f t="shared" si="10"/>
        <v>3.6428551931213304E-2</v>
      </c>
      <c r="Q19" s="145">
        <f t="shared" si="11"/>
        <v>0.25795747066492836</v>
      </c>
      <c r="R19" s="142">
        <f t="shared" si="5"/>
        <v>0.17582417582417587</v>
      </c>
      <c r="S19" s="145">
        <f t="shared" si="6"/>
        <v>0.17021276595744686</v>
      </c>
      <c r="U19" s="146">
        <f t="shared" si="7"/>
        <v>0.25443668993020935</v>
      </c>
      <c r="V19" s="147">
        <f t="shared" si="8"/>
        <v>0.63830769230769235</v>
      </c>
      <c r="W19" s="144">
        <f t="shared" si="9"/>
        <v>0.32742857142857146</v>
      </c>
    </row>
    <row r="20" spans="2:23" x14ac:dyDescent="0.2">
      <c r="B20" s="138">
        <f>'Solar prot device - data'!B20</f>
        <v>6</v>
      </c>
      <c r="C20" s="139" t="str">
        <f>IF('Solar prot device - data'!C20&lt;&gt;"",C$6&amp;" + "&amp;'Solar prot device - data'!C20,"")</f>
        <v>Your glazing + Medium translucent - Pastel</v>
      </c>
      <c r="D20" s="140">
        <f>IF('Solar prot device - data'!D20&lt;&gt;"",'Solar prot device - data'!D20,"")</f>
        <v>0.2</v>
      </c>
      <c r="E20" s="140">
        <f>IF('Solar prot device - data'!E20&lt;&gt;"",'Solar prot device - data'!E20,"")</f>
        <v>0.4</v>
      </c>
      <c r="F20" s="140">
        <f>IF('Solar prot device - data'!F20&lt;&gt;"",'Solar prot device - data'!F20,"")</f>
        <v>0.4</v>
      </c>
      <c r="G20" s="140">
        <f>IF('Solar prot device - data'!G20&lt;&gt;"",'Solar prot device - data'!G20,"")</f>
        <v>0.4</v>
      </c>
      <c r="H20" s="140">
        <f>IF('Solar prot device - data'!H20&lt;&gt;"",'Solar prot device - data'!H20,"")</f>
        <v>0.2</v>
      </c>
      <c r="I20" s="140">
        <f>IF('Solar prot device - data'!I20&lt;&gt;"",'Solar prot device - data'!I20,"")</f>
        <v>0.4</v>
      </c>
      <c r="J20" s="141">
        <f>IF('Solar prot device - data'!J20&lt;&gt;"",'Solar prot device - data'!J20,"")</f>
        <v>0.4</v>
      </c>
      <c r="K20" s="142">
        <f t="shared" si="0"/>
        <v>0.16776470588235293</v>
      </c>
      <c r="L20" s="143">
        <f t="shared" si="1"/>
        <v>0.44168307692307696</v>
      </c>
      <c r="M20" s="144">
        <f t="shared" si="2"/>
        <v>0.21307428571428572</v>
      </c>
      <c r="N20" s="142">
        <f t="shared" si="3"/>
        <v>0.10792951541850221</v>
      </c>
      <c r="O20" s="145">
        <f t="shared" si="4"/>
        <v>0.11085972850678734</v>
      </c>
      <c r="P20" s="142">
        <f t="shared" si="10"/>
        <v>5.9835190463850718E-2</v>
      </c>
      <c r="Q20" s="145">
        <f t="shared" si="11"/>
        <v>0.33082334841628963</v>
      </c>
      <c r="R20" s="142">
        <f t="shared" si="5"/>
        <v>0.17021276595744686</v>
      </c>
      <c r="S20" s="145">
        <f t="shared" si="6"/>
        <v>0.16666666666666671</v>
      </c>
      <c r="U20" s="146">
        <f t="shared" si="7"/>
        <v>0.28434695912263208</v>
      </c>
      <c r="V20" s="147">
        <f t="shared" si="8"/>
        <v>0.74861538461538468</v>
      </c>
      <c r="W20" s="144">
        <f t="shared" si="9"/>
        <v>0.36114285714285715</v>
      </c>
    </row>
    <row r="21" spans="2:23" x14ac:dyDescent="0.2">
      <c r="B21" s="138">
        <f>'Solar prot device - data'!B21</f>
        <v>7</v>
      </c>
      <c r="C21" s="139" t="str">
        <f>IF('Solar prot device - data'!C21&lt;&gt;"",C$6&amp;" + "&amp;'Solar prot device - data'!C21,"")</f>
        <v>Your glazing + Medium translucent - Dark</v>
      </c>
      <c r="D21" s="140">
        <f>IF('Solar prot device - data'!D21&lt;&gt;"",'Solar prot device - data'!D21,"")</f>
        <v>0.2</v>
      </c>
      <c r="E21" s="140">
        <f>IF('Solar prot device - data'!E21&lt;&gt;"",'Solar prot device - data'!E21,"")</f>
        <v>0.2</v>
      </c>
      <c r="F21" s="140">
        <f>IF('Solar prot device - data'!F21&lt;&gt;"",'Solar prot device - data'!F21,"")</f>
        <v>0.2</v>
      </c>
      <c r="G21" s="140">
        <f>IF('Solar prot device - data'!G21&lt;&gt;"",'Solar prot device - data'!G21,"")</f>
        <v>0.60000000000000009</v>
      </c>
      <c r="H21" s="140">
        <f>IF('Solar prot device - data'!H21&lt;&gt;"",'Solar prot device - data'!H21,"")</f>
        <v>0.2</v>
      </c>
      <c r="I21" s="140">
        <f>IF('Solar prot device - data'!I21&lt;&gt;"",'Solar prot device - data'!I21,"")</f>
        <v>0.2</v>
      </c>
      <c r="J21" s="141">
        <f>IF('Solar prot device - data'!J21&lt;&gt;"",'Solar prot device - data'!J21,"")</f>
        <v>0.2</v>
      </c>
      <c r="K21" s="142">
        <f t="shared" si="0"/>
        <v>0.18541176470588236</v>
      </c>
      <c r="L21" s="143">
        <f t="shared" si="1"/>
        <v>0.50676461538461537</v>
      </c>
      <c r="M21" s="144">
        <f t="shared" si="2"/>
        <v>0.23296571428571428</v>
      </c>
      <c r="N21" s="142">
        <f t="shared" si="3"/>
        <v>0.10272536687631029</v>
      </c>
      <c r="O21" s="145">
        <f t="shared" si="4"/>
        <v>0.1040339702760085</v>
      </c>
      <c r="P21" s="142">
        <f t="shared" si="10"/>
        <v>8.2686397829572073E-2</v>
      </c>
      <c r="Q21" s="145">
        <f t="shared" si="11"/>
        <v>0.4027306451086069</v>
      </c>
      <c r="R21" s="142">
        <f t="shared" si="5"/>
        <v>0.16494845360824745</v>
      </c>
      <c r="S21" s="145">
        <f t="shared" si="6"/>
        <v>0.16326530612244902</v>
      </c>
      <c r="U21" s="146">
        <f t="shared" si="7"/>
        <v>0.31425722831505487</v>
      </c>
      <c r="V21" s="147">
        <f t="shared" si="8"/>
        <v>0.8589230769230769</v>
      </c>
      <c r="W21" s="144">
        <f t="shared" si="9"/>
        <v>0.39485714285714285</v>
      </c>
    </row>
    <row r="22" spans="2:23" x14ac:dyDescent="0.2">
      <c r="B22" s="138">
        <f>'Solar prot device - data'!B22</f>
        <v>8</v>
      </c>
      <c r="C22" s="139" t="str">
        <f>IF('Solar prot device - data'!C22&lt;&gt;"",C$6&amp;" + "&amp;'Solar prot device - data'!C22,"")</f>
        <v>Your glazing + Medium translucent - Black</v>
      </c>
      <c r="D22" s="140">
        <f>IF('Solar prot device - data'!D22&lt;&gt;"",'Solar prot device - data'!D22,"")</f>
        <v>0.2</v>
      </c>
      <c r="E22" s="140">
        <f>IF('Solar prot device - data'!E22&lt;&gt;"",'Solar prot device - data'!E22,"")</f>
        <v>0.1</v>
      </c>
      <c r="F22" s="140">
        <f>IF('Solar prot device - data'!F22&lt;&gt;"",'Solar prot device - data'!F22,"")</f>
        <v>0.1</v>
      </c>
      <c r="G22" s="140">
        <f>IF('Solar prot device - data'!G22&lt;&gt;"",'Solar prot device - data'!G22,"")</f>
        <v>0.70000000000000007</v>
      </c>
      <c r="H22" s="140">
        <f>IF('Solar prot device - data'!H22&lt;&gt;"",'Solar prot device - data'!H22,"")</f>
        <v>0.2</v>
      </c>
      <c r="I22" s="140">
        <f>IF('Solar prot device - data'!I22&lt;&gt;"",'Solar prot device - data'!I22,"")</f>
        <v>0.1</v>
      </c>
      <c r="J22" s="141">
        <f>IF('Solar prot device - data'!J22&lt;&gt;"",'Solar prot device - data'!J22,"")</f>
        <v>0.1</v>
      </c>
      <c r="K22" s="142">
        <f t="shared" si="0"/>
        <v>0.19423529411764706</v>
      </c>
      <c r="L22" s="143">
        <f t="shared" si="1"/>
        <v>0.53930538461538458</v>
      </c>
      <c r="M22" s="144">
        <f t="shared" si="2"/>
        <v>0.24291142857142856</v>
      </c>
      <c r="N22" s="142">
        <f t="shared" si="3"/>
        <v>0.10030706243602866</v>
      </c>
      <c r="O22" s="145">
        <f t="shared" si="4"/>
        <v>0.10092687950566427</v>
      </c>
      <c r="P22" s="142">
        <f t="shared" si="10"/>
        <v>9.3928231681618402E-2</v>
      </c>
      <c r="Q22" s="145">
        <f t="shared" si="11"/>
        <v>0.43837850510972032</v>
      </c>
      <c r="R22" s="142">
        <f t="shared" si="5"/>
        <v>0.1624365482233503</v>
      </c>
      <c r="S22" s="145">
        <f t="shared" si="6"/>
        <v>0.16161616161616166</v>
      </c>
      <c r="U22" s="146">
        <f t="shared" si="7"/>
        <v>0.32921236291126621</v>
      </c>
      <c r="V22" s="147">
        <f t="shared" si="8"/>
        <v>0.91407692307692301</v>
      </c>
      <c r="W22" s="144">
        <f t="shared" si="9"/>
        <v>0.4117142857142857</v>
      </c>
    </row>
    <row r="23" spans="2:23" x14ac:dyDescent="0.2">
      <c r="B23" s="138">
        <f>'Solar prot device - data'!B23</f>
        <v>9</v>
      </c>
      <c r="C23" s="139" t="str">
        <f>IF('Solar prot device - data'!C23&lt;&gt;"",C$6&amp;" + "&amp;'Solar prot device - data'!C23,"")</f>
        <v>Your glazing + High translucent - White</v>
      </c>
      <c r="D23" s="140">
        <f>IF('Solar prot device - data'!D23&lt;&gt;"",'Solar prot device - data'!D23,"")</f>
        <v>0.4</v>
      </c>
      <c r="E23" s="140">
        <f>IF('Solar prot device - data'!E23&lt;&gt;"",'Solar prot device - data'!E23,"")</f>
        <v>0.4</v>
      </c>
      <c r="F23" s="140">
        <f>IF('Solar prot device - data'!F23&lt;&gt;"",'Solar prot device - data'!F23,"")</f>
        <v>0.4</v>
      </c>
      <c r="G23" s="140">
        <f>IF('Solar prot device - data'!G23&lt;&gt;"",'Solar prot device - data'!G23,"")</f>
        <v>0.19999999999999996</v>
      </c>
      <c r="H23" s="140">
        <f>IF('Solar prot device - data'!H23&lt;&gt;"",'Solar prot device - data'!H23,"")</f>
        <v>0.4</v>
      </c>
      <c r="I23" s="140">
        <f>IF('Solar prot device - data'!I23&lt;&gt;"",'Solar prot device - data'!I23,"")</f>
        <v>0.4</v>
      </c>
      <c r="J23" s="141">
        <f>IF('Solar prot device - data'!J23&lt;&gt;"",'Solar prot device - data'!J23,"")</f>
        <v>0.4</v>
      </c>
      <c r="K23" s="142">
        <f t="shared" si="0"/>
        <v>0.28258823529411764</v>
      </c>
      <c r="L23" s="143">
        <f t="shared" si="1"/>
        <v>0.44622153846153845</v>
      </c>
      <c r="M23" s="144">
        <f t="shared" si="2"/>
        <v>0.29735999999999996</v>
      </c>
      <c r="N23" s="142">
        <f t="shared" si="3"/>
        <v>0.21585903083700442</v>
      </c>
      <c r="O23" s="145">
        <f t="shared" si="4"/>
        <v>0.22171945701357468</v>
      </c>
      <c r="P23" s="142">
        <f t="shared" si="10"/>
        <v>6.6729204457113223E-2</v>
      </c>
      <c r="Q23" s="145">
        <f t="shared" si="11"/>
        <v>0.22450208144796377</v>
      </c>
      <c r="R23" s="142">
        <f t="shared" si="5"/>
        <v>0.34042553191489372</v>
      </c>
      <c r="S23" s="145">
        <f t="shared" si="6"/>
        <v>0.33333333333333343</v>
      </c>
      <c r="U23" s="146">
        <f t="shared" si="7"/>
        <v>0.47896311066799602</v>
      </c>
      <c r="V23" s="147">
        <f t="shared" si="8"/>
        <v>0.75630769230769235</v>
      </c>
      <c r="W23" s="144">
        <f t="shared" si="9"/>
        <v>0.504</v>
      </c>
    </row>
    <row r="24" spans="2:23" x14ac:dyDescent="0.2">
      <c r="B24" s="138">
        <f>'Solar prot device - data'!B24</f>
        <v>10</v>
      </c>
      <c r="C24" s="139" t="str">
        <f>IF('Solar prot device - data'!C24&lt;&gt;"",C$6&amp;" + "&amp;'Solar prot device - data'!C24,"")</f>
        <v>Your glazing + High translucent - Pastel</v>
      </c>
      <c r="D24" s="140">
        <f>IF('Solar prot device - data'!D24&lt;&gt;"",'Solar prot device - data'!D24,"")</f>
        <v>0.4</v>
      </c>
      <c r="E24" s="140">
        <f>IF('Solar prot device - data'!E24&lt;&gt;"",'Solar prot device - data'!E24,"")</f>
        <v>0.3</v>
      </c>
      <c r="F24" s="140">
        <f>IF('Solar prot device - data'!F24&lt;&gt;"",'Solar prot device - data'!F24,"")</f>
        <v>0.3</v>
      </c>
      <c r="G24" s="140">
        <f>IF('Solar prot device - data'!G24&lt;&gt;"",'Solar prot device - data'!G24,"")</f>
        <v>0.3</v>
      </c>
      <c r="H24" s="140">
        <f>IF('Solar prot device - data'!H24&lt;&gt;"",'Solar prot device - data'!H24,"")</f>
        <v>0.4</v>
      </c>
      <c r="I24" s="140">
        <f>IF('Solar prot device - data'!I24&lt;&gt;"",'Solar prot device - data'!I24,"")</f>
        <v>0.3</v>
      </c>
      <c r="J24" s="141">
        <f>IF('Solar prot device - data'!J24&lt;&gt;"",'Solar prot device - data'!J24,"")</f>
        <v>0.3</v>
      </c>
      <c r="K24" s="142">
        <f t="shared" si="0"/>
        <v>0.29141176470588237</v>
      </c>
      <c r="L24" s="143">
        <f t="shared" si="1"/>
        <v>0.47876230769230765</v>
      </c>
      <c r="M24" s="144">
        <f t="shared" si="2"/>
        <v>0.30730571428571429</v>
      </c>
      <c r="N24" s="142">
        <f t="shared" si="3"/>
        <v>0.21052631578947367</v>
      </c>
      <c r="O24" s="145">
        <f t="shared" si="4"/>
        <v>0.21467688937568455</v>
      </c>
      <c r="P24" s="142">
        <f t="shared" si="10"/>
        <v>8.0885448916408698E-2</v>
      </c>
      <c r="Q24" s="145">
        <f t="shared" si="11"/>
        <v>0.26408541831662313</v>
      </c>
      <c r="R24" s="142">
        <f t="shared" si="5"/>
        <v>0.33507853403141369</v>
      </c>
      <c r="S24" s="145">
        <f t="shared" si="6"/>
        <v>0.32989690721649489</v>
      </c>
      <c r="U24" s="146">
        <f t="shared" si="7"/>
        <v>0.49391824526420741</v>
      </c>
      <c r="V24" s="147">
        <f t="shared" si="8"/>
        <v>0.81146153846153846</v>
      </c>
      <c r="W24" s="144">
        <f t="shared" si="9"/>
        <v>0.52085714285714291</v>
      </c>
    </row>
    <row r="25" spans="2:23" x14ac:dyDescent="0.2">
      <c r="B25" s="138">
        <f>'Solar prot device - data'!B25</f>
        <v>11</v>
      </c>
      <c r="C25" s="139" t="str">
        <f>IF('Solar prot device - data'!C25&lt;&gt;"",C$6&amp;" + "&amp;'Solar prot device - data'!C25,"")</f>
        <v>Your glazing + High translucent - Dark</v>
      </c>
      <c r="D25" s="140">
        <f>IF('Solar prot device - data'!D25&lt;&gt;"",'Solar prot device - data'!D25,"")</f>
        <v>0.4</v>
      </c>
      <c r="E25" s="140">
        <f>IF('Solar prot device - data'!E25&lt;&gt;"",'Solar prot device - data'!E25,"")</f>
        <v>0.2</v>
      </c>
      <c r="F25" s="140">
        <f>IF('Solar prot device - data'!F25&lt;&gt;"",'Solar prot device - data'!F25,"")</f>
        <v>0.2</v>
      </c>
      <c r="G25" s="140">
        <f>IF('Solar prot device - data'!G25&lt;&gt;"",'Solar prot device - data'!G25,"")</f>
        <v>0.39999999999999997</v>
      </c>
      <c r="H25" s="140">
        <f>IF('Solar prot device - data'!H25&lt;&gt;"",'Solar prot device - data'!H25,"")</f>
        <v>0.4</v>
      </c>
      <c r="I25" s="140">
        <f>IF('Solar prot device - data'!I25&lt;&gt;"",'Solar prot device - data'!I25,"")</f>
        <v>0.2</v>
      </c>
      <c r="J25" s="141">
        <f>IF('Solar prot device - data'!J25&lt;&gt;"",'Solar prot device - data'!J25,"")</f>
        <v>0.2</v>
      </c>
      <c r="K25" s="142">
        <f t="shared" si="0"/>
        <v>0.30023529411764704</v>
      </c>
      <c r="L25" s="143">
        <f t="shared" si="1"/>
        <v>0.51130307692307697</v>
      </c>
      <c r="M25" s="144">
        <f t="shared" si="2"/>
        <v>0.31725142857142852</v>
      </c>
      <c r="N25" s="142">
        <f t="shared" si="3"/>
        <v>0.20545073375262057</v>
      </c>
      <c r="O25" s="145">
        <f t="shared" si="4"/>
        <v>0.20806794055201699</v>
      </c>
      <c r="P25" s="142">
        <f t="shared" si="10"/>
        <v>9.4784560365026471E-2</v>
      </c>
      <c r="Q25" s="145">
        <f t="shared" si="11"/>
        <v>0.30323513637105998</v>
      </c>
      <c r="R25" s="142">
        <f t="shared" si="5"/>
        <v>0.32989690721649489</v>
      </c>
      <c r="S25" s="145">
        <f t="shared" si="6"/>
        <v>0.32653061224489804</v>
      </c>
      <c r="U25" s="146">
        <f t="shared" si="7"/>
        <v>0.5088733798604187</v>
      </c>
      <c r="V25" s="147">
        <f t="shared" si="8"/>
        <v>0.86661538461538479</v>
      </c>
      <c r="W25" s="144">
        <f t="shared" si="9"/>
        <v>0.5377142857142857</v>
      </c>
    </row>
    <row r="26" spans="2:23" x14ac:dyDescent="0.2">
      <c r="B26" s="138">
        <f>'Solar prot device - data'!B26</f>
        <v>12</v>
      </c>
      <c r="C26" s="139" t="str">
        <f>IF('Solar prot device - data'!C26&lt;&gt;"",C$6&amp;" + "&amp;'Solar prot device - data'!C26,"")</f>
        <v>Your glazing + High translucent - Black</v>
      </c>
      <c r="D26" s="140">
        <f>IF('Solar prot device - data'!D26&lt;&gt;"",'Solar prot device - data'!D26,"")</f>
        <v>0.4</v>
      </c>
      <c r="E26" s="140">
        <f>IF('Solar prot device - data'!E26&lt;&gt;"",'Solar prot device - data'!E26,"")</f>
        <v>0.1</v>
      </c>
      <c r="F26" s="140">
        <f>IF('Solar prot device - data'!F26&lt;&gt;"",'Solar prot device - data'!F26,"")</f>
        <v>0.1</v>
      </c>
      <c r="G26" s="140">
        <f>IF('Solar prot device - data'!G26&lt;&gt;"",'Solar prot device - data'!G26,"")</f>
        <v>0.5</v>
      </c>
      <c r="H26" s="140">
        <f>IF('Solar prot device - data'!H26&lt;&gt;"",'Solar prot device - data'!H26,"")</f>
        <v>0.4</v>
      </c>
      <c r="I26" s="140">
        <f>IF('Solar prot device - data'!I26&lt;&gt;"",'Solar prot device - data'!I26,"")</f>
        <v>0.1</v>
      </c>
      <c r="J26" s="141">
        <f>IF('Solar prot device - data'!J26&lt;&gt;"",'Solar prot device - data'!J26,"")</f>
        <v>0.1</v>
      </c>
      <c r="K26" s="142">
        <f t="shared" si="0"/>
        <v>0.30905882352941177</v>
      </c>
      <c r="L26" s="143">
        <f t="shared" si="1"/>
        <v>0.54384384615384618</v>
      </c>
      <c r="M26" s="144">
        <f t="shared" si="2"/>
        <v>0.32719714285714285</v>
      </c>
      <c r="N26" s="142">
        <f t="shared" si="3"/>
        <v>0.20061412487205732</v>
      </c>
      <c r="O26" s="145">
        <f t="shared" si="4"/>
        <v>0.20185375901132854</v>
      </c>
      <c r="P26" s="142">
        <f t="shared" si="10"/>
        <v>0.10844469865735445</v>
      </c>
      <c r="Q26" s="145">
        <f t="shared" si="11"/>
        <v>0.34199008714251766</v>
      </c>
      <c r="R26" s="142">
        <f t="shared" si="5"/>
        <v>0.32487309644670059</v>
      </c>
      <c r="S26" s="145">
        <f t="shared" si="6"/>
        <v>0.32323232323232332</v>
      </c>
      <c r="U26" s="146">
        <f t="shared" si="7"/>
        <v>0.52382851445663015</v>
      </c>
      <c r="V26" s="147">
        <f t="shared" si="8"/>
        <v>0.9217692307692309</v>
      </c>
      <c r="W26" s="144">
        <f t="shared" si="9"/>
        <v>0.5545714285714286</v>
      </c>
    </row>
    <row r="27" spans="2:23" x14ac:dyDescent="0.2">
      <c r="B27" s="138">
        <f>'Solar prot device - data'!B27</f>
        <v>13</v>
      </c>
      <c r="C27" s="139" t="str">
        <f>IF('Solar prot device - data'!C27&lt;&gt;"",C$6&amp;" + "&amp;'Solar prot device - data'!C27,"")</f>
        <v/>
      </c>
      <c r="D27" s="140" t="str">
        <f>IF('Solar prot device - data'!D27&lt;&gt;"",'Solar prot device - data'!D27,"")</f>
        <v/>
      </c>
      <c r="E27" s="140" t="str">
        <f>IF('Solar prot device - data'!E27&lt;&gt;"",'Solar prot device - data'!E27,"")</f>
        <v/>
      </c>
      <c r="F27" s="140" t="str">
        <f>IF('Solar prot device - data'!F27&lt;&gt;"",'Solar prot device - data'!F27,"")</f>
        <v/>
      </c>
      <c r="G27" s="140" t="str">
        <f>IF('Solar prot device - data'!G27&lt;&gt;"",'Solar prot device - data'!G27,"")</f>
        <v/>
      </c>
      <c r="H27" s="140" t="str">
        <f>IF('Solar prot device - data'!H27&lt;&gt;"",'Solar prot device - data'!H27,"")</f>
        <v/>
      </c>
      <c r="I27" s="140" t="str">
        <f>IF('Solar prot device - data'!I27&lt;&gt;"",'Solar prot device - data'!I27,"")</f>
        <v/>
      </c>
      <c r="J27" s="141" t="str">
        <f>IF('Solar prot device - data'!J27&lt;&gt;"",'Solar prot device - data'!J27,"")</f>
        <v/>
      </c>
      <c r="K27" s="142" t="str">
        <f t="shared" si="0"/>
        <v/>
      </c>
      <c r="L27" s="143" t="str">
        <f t="shared" si="1"/>
        <v/>
      </c>
      <c r="M27" s="144" t="str">
        <f t="shared" si="2"/>
        <v/>
      </c>
      <c r="N27" s="142" t="str">
        <f t="shared" si="3"/>
        <v/>
      </c>
      <c r="O27" s="145" t="str">
        <f t="shared" si="4"/>
        <v/>
      </c>
      <c r="P27" s="142" t="str">
        <f t="shared" si="10"/>
        <v/>
      </c>
      <c r="Q27" s="145" t="str">
        <f t="shared" si="11"/>
        <v/>
      </c>
      <c r="R27" s="142" t="str">
        <f t="shared" si="5"/>
        <v/>
      </c>
      <c r="S27" s="145" t="str">
        <f t="shared" si="6"/>
        <v/>
      </c>
      <c r="U27" s="146" t="str">
        <f t="shared" si="7"/>
        <v/>
      </c>
      <c r="V27" s="147" t="str">
        <f t="shared" si="8"/>
        <v/>
      </c>
      <c r="W27" s="144" t="str">
        <f t="shared" si="9"/>
        <v/>
      </c>
    </row>
    <row r="28" spans="2:23" x14ac:dyDescent="0.2">
      <c r="B28" s="138">
        <f>'Solar prot device - data'!B28</f>
        <v>14</v>
      </c>
      <c r="C28" s="139" t="str">
        <f>IF('Solar prot device - data'!C28&lt;&gt;"",C$6&amp;" + "&amp;'Solar prot device - data'!C28,"")</f>
        <v/>
      </c>
      <c r="D28" s="140" t="str">
        <f>IF('Solar prot device - data'!D28&lt;&gt;"",'Solar prot device - data'!D28,"")</f>
        <v/>
      </c>
      <c r="E28" s="140" t="str">
        <f>IF('Solar prot device - data'!E28&lt;&gt;"",'Solar prot device - data'!E28,"")</f>
        <v/>
      </c>
      <c r="F28" s="140" t="str">
        <f>IF('Solar prot device - data'!F28&lt;&gt;"",'Solar prot device - data'!F28,"")</f>
        <v/>
      </c>
      <c r="G28" s="140" t="str">
        <f>IF('Solar prot device - data'!G28&lt;&gt;"",'Solar prot device - data'!G28,"")</f>
        <v/>
      </c>
      <c r="H28" s="140" t="str">
        <f>IF('Solar prot device - data'!H28&lt;&gt;"",'Solar prot device - data'!H28,"")</f>
        <v/>
      </c>
      <c r="I28" s="140" t="str">
        <f>IF('Solar prot device - data'!I28&lt;&gt;"",'Solar prot device - data'!I28,"")</f>
        <v/>
      </c>
      <c r="J28" s="141" t="str">
        <f>IF('Solar prot device - data'!J28&lt;&gt;"",'Solar prot device - data'!J28,"")</f>
        <v/>
      </c>
      <c r="K28" s="142" t="str">
        <f t="shared" si="0"/>
        <v/>
      </c>
      <c r="L28" s="143" t="str">
        <f t="shared" si="1"/>
        <v/>
      </c>
      <c r="M28" s="144" t="str">
        <f t="shared" si="2"/>
        <v/>
      </c>
      <c r="N28" s="142" t="str">
        <f t="shared" si="3"/>
        <v/>
      </c>
      <c r="O28" s="145" t="str">
        <f t="shared" si="4"/>
        <v/>
      </c>
      <c r="P28" s="142" t="str">
        <f t="shared" si="10"/>
        <v/>
      </c>
      <c r="Q28" s="145" t="str">
        <f t="shared" si="11"/>
        <v/>
      </c>
      <c r="R28" s="142" t="str">
        <f t="shared" si="5"/>
        <v/>
      </c>
      <c r="S28" s="145" t="str">
        <f t="shared" si="6"/>
        <v/>
      </c>
      <c r="U28" s="146" t="str">
        <f t="shared" si="7"/>
        <v/>
      </c>
      <c r="V28" s="147" t="str">
        <f t="shared" si="8"/>
        <v/>
      </c>
      <c r="W28" s="144" t="str">
        <f t="shared" si="9"/>
        <v/>
      </c>
    </row>
    <row r="29" spans="2:23" x14ac:dyDescent="0.2">
      <c r="B29" s="138">
        <f>'Solar prot device - data'!B29</f>
        <v>15</v>
      </c>
      <c r="C29" s="139" t="str">
        <f>IF('Solar prot device - data'!C29&lt;&gt;"",C$6&amp;" + "&amp;'Solar prot device - data'!C29,"")</f>
        <v/>
      </c>
      <c r="D29" s="140" t="str">
        <f>IF('Solar prot device - data'!D29&lt;&gt;"",'Solar prot device - data'!D29,"")</f>
        <v/>
      </c>
      <c r="E29" s="140" t="str">
        <f>IF('Solar prot device - data'!E29&lt;&gt;"",'Solar prot device - data'!E29,"")</f>
        <v/>
      </c>
      <c r="F29" s="140" t="str">
        <f>IF('Solar prot device - data'!F29&lt;&gt;"",'Solar prot device - data'!F29,"")</f>
        <v/>
      </c>
      <c r="G29" s="140" t="str">
        <f>IF('Solar prot device - data'!G29&lt;&gt;"",'Solar prot device - data'!G29,"")</f>
        <v/>
      </c>
      <c r="H29" s="140" t="str">
        <f>IF('Solar prot device - data'!H29&lt;&gt;"",'Solar prot device - data'!H29,"")</f>
        <v/>
      </c>
      <c r="I29" s="140" t="str">
        <f>IF('Solar prot device - data'!I29&lt;&gt;"",'Solar prot device - data'!I29,"")</f>
        <v/>
      </c>
      <c r="J29" s="141" t="str">
        <f>IF('Solar prot device - data'!J29&lt;&gt;"",'Solar prot device - data'!J29,"")</f>
        <v/>
      </c>
      <c r="K29" s="142" t="str">
        <f t="shared" si="0"/>
        <v/>
      </c>
      <c r="L29" s="143" t="str">
        <f t="shared" si="1"/>
        <v/>
      </c>
      <c r="M29" s="144" t="str">
        <f t="shared" si="2"/>
        <v/>
      </c>
      <c r="N29" s="142" t="str">
        <f t="shared" si="3"/>
        <v/>
      </c>
      <c r="O29" s="145" t="str">
        <f t="shared" si="4"/>
        <v/>
      </c>
      <c r="P29" s="142" t="str">
        <f t="shared" si="10"/>
        <v/>
      </c>
      <c r="Q29" s="145" t="str">
        <f t="shared" si="11"/>
        <v/>
      </c>
      <c r="R29" s="142" t="str">
        <f t="shared" si="5"/>
        <v/>
      </c>
      <c r="S29" s="145" t="str">
        <f t="shared" si="6"/>
        <v/>
      </c>
      <c r="U29" s="146" t="str">
        <f t="shared" si="7"/>
        <v/>
      </c>
      <c r="V29" s="147" t="str">
        <f t="shared" si="8"/>
        <v/>
      </c>
      <c r="W29" s="144" t="str">
        <f t="shared" si="9"/>
        <v/>
      </c>
    </row>
    <row r="30" spans="2:23" x14ac:dyDescent="0.2">
      <c r="B30" s="138">
        <f>'Solar prot device - data'!B30</f>
        <v>16</v>
      </c>
      <c r="C30" s="139" t="str">
        <f>IF('Solar prot device - data'!C30&lt;&gt;"",C$6&amp;" + "&amp;'Solar prot device - data'!C30,"")</f>
        <v/>
      </c>
      <c r="D30" s="140" t="str">
        <f>IF('Solar prot device - data'!D30&lt;&gt;"",'Solar prot device - data'!D30,"")</f>
        <v/>
      </c>
      <c r="E30" s="140" t="str">
        <f>IF('Solar prot device - data'!E30&lt;&gt;"",'Solar prot device - data'!E30,"")</f>
        <v/>
      </c>
      <c r="F30" s="140" t="str">
        <f>IF('Solar prot device - data'!F30&lt;&gt;"",'Solar prot device - data'!F30,"")</f>
        <v/>
      </c>
      <c r="G30" s="140" t="str">
        <f>IF('Solar prot device - data'!G30&lt;&gt;"",'Solar prot device - data'!G30,"")</f>
        <v/>
      </c>
      <c r="H30" s="140" t="str">
        <f>IF('Solar prot device - data'!H30&lt;&gt;"",'Solar prot device - data'!H30,"")</f>
        <v/>
      </c>
      <c r="I30" s="140" t="str">
        <f>IF('Solar prot device - data'!I30&lt;&gt;"",'Solar prot device - data'!I30,"")</f>
        <v/>
      </c>
      <c r="J30" s="141" t="str">
        <f>IF('Solar prot device - data'!J30&lt;&gt;"",'Solar prot device - data'!J30,"")</f>
        <v/>
      </c>
      <c r="K30" s="142" t="str">
        <f t="shared" si="0"/>
        <v/>
      </c>
      <c r="L30" s="143" t="str">
        <f t="shared" si="1"/>
        <v/>
      </c>
      <c r="M30" s="144" t="str">
        <f t="shared" si="2"/>
        <v/>
      </c>
      <c r="N30" s="142" t="str">
        <f t="shared" si="3"/>
        <v/>
      </c>
      <c r="O30" s="145" t="str">
        <f t="shared" si="4"/>
        <v/>
      </c>
      <c r="P30" s="142" t="str">
        <f t="shared" si="10"/>
        <v/>
      </c>
      <c r="Q30" s="145" t="str">
        <f t="shared" si="11"/>
        <v/>
      </c>
      <c r="R30" s="142" t="str">
        <f t="shared" si="5"/>
        <v/>
      </c>
      <c r="S30" s="145" t="str">
        <f t="shared" si="6"/>
        <v/>
      </c>
      <c r="U30" s="146" t="str">
        <f t="shared" si="7"/>
        <v/>
      </c>
      <c r="V30" s="147" t="str">
        <f t="shared" si="8"/>
        <v/>
      </c>
      <c r="W30" s="144" t="str">
        <f t="shared" si="9"/>
        <v/>
      </c>
    </row>
    <row r="31" spans="2:23" x14ac:dyDescent="0.2">
      <c r="B31" s="138">
        <f>'Solar prot device - data'!B31</f>
        <v>17</v>
      </c>
      <c r="C31" s="139" t="str">
        <f>IF('Solar prot device - data'!C31&lt;&gt;"",C$6&amp;" + "&amp;'Solar prot device - data'!C31,"")</f>
        <v/>
      </c>
      <c r="D31" s="140" t="str">
        <f>IF('Solar prot device - data'!D31&lt;&gt;"",'Solar prot device - data'!D31,"")</f>
        <v/>
      </c>
      <c r="E31" s="140" t="str">
        <f>IF('Solar prot device - data'!E31&lt;&gt;"",'Solar prot device - data'!E31,"")</f>
        <v/>
      </c>
      <c r="F31" s="140" t="str">
        <f>IF('Solar prot device - data'!F31&lt;&gt;"",'Solar prot device - data'!F31,"")</f>
        <v/>
      </c>
      <c r="G31" s="140" t="str">
        <f>IF('Solar prot device - data'!G31&lt;&gt;"",'Solar prot device - data'!G31,"")</f>
        <v/>
      </c>
      <c r="H31" s="140" t="str">
        <f>IF('Solar prot device - data'!H31&lt;&gt;"",'Solar prot device - data'!H31,"")</f>
        <v/>
      </c>
      <c r="I31" s="140" t="str">
        <f>IF('Solar prot device - data'!I31&lt;&gt;"",'Solar prot device - data'!I31,"")</f>
        <v/>
      </c>
      <c r="J31" s="141" t="str">
        <f>IF('Solar prot device - data'!J31&lt;&gt;"",'Solar prot device - data'!J31,"")</f>
        <v/>
      </c>
      <c r="K31" s="142" t="str">
        <f t="shared" si="0"/>
        <v/>
      </c>
      <c r="L31" s="143" t="str">
        <f t="shared" si="1"/>
        <v/>
      </c>
      <c r="M31" s="144" t="str">
        <f t="shared" si="2"/>
        <v/>
      </c>
      <c r="N31" s="142" t="str">
        <f t="shared" si="3"/>
        <v/>
      </c>
      <c r="O31" s="145" t="str">
        <f t="shared" si="4"/>
        <v/>
      </c>
      <c r="P31" s="142" t="str">
        <f t="shared" si="10"/>
        <v/>
      </c>
      <c r="Q31" s="145" t="str">
        <f t="shared" si="11"/>
        <v/>
      </c>
      <c r="R31" s="142" t="str">
        <f t="shared" si="5"/>
        <v/>
      </c>
      <c r="S31" s="145" t="str">
        <f t="shared" si="6"/>
        <v/>
      </c>
      <c r="U31" s="146" t="str">
        <f t="shared" si="7"/>
        <v/>
      </c>
      <c r="V31" s="147" t="str">
        <f t="shared" si="8"/>
        <v/>
      </c>
      <c r="W31" s="144" t="str">
        <f t="shared" si="9"/>
        <v/>
      </c>
    </row>
    <row r="32" spans="2:23" x14ac:dyDescent="0.2">
      <c r="B32" s="138">
        <f>'Solar prot device - data'!B32</f>
        <v>18</v>
      </c>
      <c r="C32" s="139" t="str">
        <f>IF('Solar prot device - data'!C32&lt;&gt;"",C$6&amp;" + "&amp;'Solar prot device - data'!C32,"")</f>
        <v/>
      </c>
      <c r="D32" s="140" t="str">
        <f>IF('Solar prot device - data'!D32&lt;&gt;"",'Solar prot device - data'!D32,"")</f>
        <v/>
      </c>
      <c r="E32" s="140" t="str">
        <f>IF('Solar prot device - data'!E32&lt;&gt;"",'Solar prot device - data'!E32,"")</f>
        <v/>
      </c>
      <c r="F32" s="140" t="str">
        <f>IF('Solar prot device - data'!F32&lt;&gt;"",'Solar prot device - data'!F32,"")</f>
        <v/>
      </c>
      <c r="G32" s="140" t="str">
        <f>IF('Solar prot device - data'!G32&lt;&gt;"",'Solar prot device - data'!G32,"")</f>
        <v/>
      </c>
      <c r="H32" s="140" t="str">
        <f>IF('Solar prot device - data'!H32&lt;&gt;"",'Solar prot device - data'!H32,"")</f>
        <v/>
      </c>
      <c r="I32" s="140" t="str">
        <f>IF('Solar prot device - data'!I32&lt;&gt;"",'Solar prot device - data'!I32,"")</f>
        <v/>
      </c>
      <c r="J32" s="141" t="str">
        <f>IF('Solar prot device - data'!J32&lt;&gt;"",'Solar prot device - data'!J32,"")</f>
        <v/>
      </c>
      <c r="K32" s="142" t="str">
        <f t="shared" si="0"/>
        <v/>
      </c>
      <c r="L32" s="143" t="str">
        <f t="shared" si="1"/>
        <v/>
      </c>
      <c r="M32" s="144" t="str">
        <f t="shared" si="2"/>
        <v/>
      </c>
      <c r="N32" s="142" t="str">
        <f t="shared" si="3"/>
        <v/>
      </c>
      <c r="O32" s="145" t="str">
        <f t="shared" si="4"/>
        <v/>
      </c>
      <c r="P32" s="142" t="str">
        <f t="shared" si="10"/>
        <v/>
      </c>
      <c r="Q32" s="145" t="str">
        <f t="shared" si="11"/>
        <v/>
      </c>
      <c r="R32" s="142" t="str">
        <f t="shared" si="5"/>
        <v/>
      </c>
      <c r="S32" s="145" t="str">
        <f t="shared" si="6"/>
        <v/>
      </c>
      <c r="U32" s="146" t="str">
        <f t="shared" si="7"/>
        <v/>
      </c>
      <c r="V32" s="147" t="str">
        <f t="shared" si="8"/>
        <v/>
      </c>
      <c r="W32" s="144" t="str">
        <f t="shared" si="9"/>
        <v/>
      </c>
    </row>
    <row r="33" spans="2:23" x14ac:dyDescent="0.2">
      <c r="B33" s="138">
        <f>'Solar prot device - data'!B33</f>
        <v>19</v>
      </c>
      <c r="C33" s="139" t="str">
        <f>IF('Solar prot device - data'!C33&lt;&gt;"",C$6&amp;" + "&amp;'Solar prot device - data'!C33,"")</f>
        <v/>
      </c>
      <c r="D33" s="140" t="str">
        <f>IF('Solar prot device - data'!D33&lt;&gt;"",'Solar prot device - data'!D33,"")</f>
        <v/>
      </c>
      <c r="E33" s="140" t="str">
        <f>IF('Solar prot device - data'!E33&lt;&gt;"",'Solar prot device - data'!E33,"")</f>
        <v/>
      </c>
      <c r="F33" s="140" t="str">
        <f>IF('Solar prot device - data'!F33&lt;&gt;"",'Solar prot device - data'!F33,"")</f>
        <v/>
      </c>
      <c r="G33" s="140" t="str">
        <f>IF('Solar prot device - data'!G33&lt;&gt;"",'Solar prot device - data'!G33,"")</f>
        <v/>
      </c>
      <c r="H33" s="140" t="str">
        <f>IF('Solar prot device - data'!H33&lt;&gt;"",'Solar prot device - data'!H33,"")</f>
        <v/>
      </c>
      <c r="I33" s="140" t="str">
        <f>IF('Solar prot device - data'!I33&lt;&gt;"",'Solar prot device - data'!I33,"")</f>
        <v/>
      </c>
      <c r="J33" s="141" t="str">
        <f>IF('Solar prot device - data'!J33&lt;&gt;"",'Solar prot device - data'!J33,"")</f>
        <v/>
      </c>
      <c r="K33" s="142" t="str">
        <f t="shared" si="0"/>
        <v/>
      </c>
      <c r="L33" s="143" t="str">
        <f t="shared" si="1"/>
        <v/>
      </c>
      <c r="M33" s="144" t="str">
        <f t="shared" si="2"/>
        <v/>
      </c>
      <c r="N33" s="142" t="str">
        <f t="shared" si="3"/>
        <v/>
      </c>
      <c r="O33" s="145" t="str">
        <f t="shared" si="4"/>
        <v/>
      </c>
      <c r="P33" s="142" t="str">
        <f t="shared" si="10"/>
        <v/>
      </c>
      <c r="Q33" s="145" t="str">
        <f t="shared" si="11"/>
        <v/>
      </c>
      <c r="R33" s="142" t="str">
        <f t="shared" si="5"/>
        <v/>
      </c>
      <c r="S33" s="145" t="str">
        <f t="shared" si="6"/>
        <v/>
      </c>
      <c r="U33" s="146" t="str">
        <f t="shared" si="7"/>
        <v/>
      </c>
      <c r="V33" s="147" t="str">
        <f t="shared" si="8"/>
        <v/>
      </c>
      <c r="W33" s="144" t="str">
        <f t="shared" si="9"/>
        <v/>
      </c>
    </row>
    <row r="34" spans="2:23" x14ac:dyDescent="0.2">
      <c r="B34" s="138">
        <f>'Solar prot device - data'!B34</f>
        <v>20</v>
      </c>
      <c r="C34" s="139" t="str">
        <f>IF('Solar prot device - data'!C34&lt;&gt;"",C$6&amp;" + "&amp;'Solar prot device - data'!C34,"")</f>
        <v/>
      </c>
      <c r="D34" s="140" t="str">
        <f>IF('Solar prot device - data'!D34&lt;&gt;"",'Solar prot device - data'!D34,"")</f>
        <v/>
      </c>
      <c r="E34" s="140" t="str">
        <f>IF('Solar prot device - data'!E34&lt;&gt;"",'Solar prot device - data'!E34,"")</f>
        <v/>
      </c>
      <c r="F34" s="140" t="str">
        <f>IF('Solar prot device - data'!F34&lt;&gt;"",'Solar prot device - data'!F34,"")</f>
        <v/>
      </c>
      <c r="G34" s="140" t="str">
        <f>IF('Solar prot device - data'!G34&lt;&gt;"",'Solar prot device - data'!G34,"")</f>
        <v/>
      </c>
      <c r="H34" s="140" t="str">
        <f>IF('Solar prot device - data'!H34&lt;&gt;"",'Solar prot device - data'!H34,"")</f>
        <v/>
      </c>
      <c r="I34" s="140" t="str">
        <f>IF('Solar prot device - data'!I34&lt;&gt;"",'Solar prot device - data'!I34,"")</f>
        <v/>
      </c>
      <c r="J34" s="141" t="str">
        <f>IF('Solar prot device - data'!J34&lt;&gt;"",'Solar prot device - data'!J34,"")</f>
        <v/>
      </c>
      <c r="K34" s="142" t="str">
        <f t="shared" si="0"/>
        <v/>
      </c>
      <c r="L34" s="143" t="str">
        <f t="shared" si="1"/>
        <v/>
      </c>
      <c r="M34" s="144" t="str">
        <f t="shared" si="2"/>
        <v/>
      </c>
      <c r="N34" s="142" t="str">
        <f t="shared" si="3"/>
        <v/>
      </c>
      <c r="O34" s="145" t="str">
        <f t="shared" si="4"/>
        <v/>
      </c>
      <c r="P34" s="142" t="str">
        <f t="shared" si="10"/>
        <v/>
      </c>
      <c r="Q34" s="145" t="str">
        <f t="shared" si="11"/>
        <v/>
      </c>
      <c r="R34" s="142" t="str">
        <f t="shared" si="5"/>
        <v/>
      </c>
      <c r="S34" s="145" t="str">
        <f t="shared" si="6"/>
        <v/>
      </c>
      <c r="U34" s="146" t="str">
        <f t="shared" si="7"/>
        <v/>
      </c>
      <c r="V34" s="147" t="str">
        <f t="shared" si="8"/>
        <v/>
      </c>
      <c r="W34" s="144" t="str">
        <f t="shared" si="9"/>
        <v/>
      </c>
    </row>
    <row r="35" spans="2:23" x14ac:dyDescent="0.2">
      <c r="B35" s="138">
        <f>'Solar prot device - data'!B35</f>
        <v>21</v>
      </c>
      <c r="C35" s="139" t="str">
        <f>IF('Solar prot device - data'!C35&lt;&gt;"",C$6&amp;" + "&amp;'Solar prot device - data'!C35,"")</f>
        <v/>
      </c>
      <c r="D35" s="140" t="str">
        <f>IF('Solar prot device - data'!D35&lt;&gt;"",'Solar prot device - data'!D35,"")</f>
        <v/>
      </c>
      <c r="E35" s="140" t="str">
        <f>IF('Solar prot device - data'!E35&lt;&gt;"",'Solar prot device - data'!E35,"")</f>
        <v/>
      </c>
      <c r="F35" s="140" t="str">
        <f>IF('Solar prot device - data'!F35&lt;&gt;"",'Solar prot device - data'!F35,"")</f>
        <v/>
      </c>
      <c r="G35" s="140" t="str">
        <f>IF('Solar prot device - data'!G35&lt;&gt;"",'Solar prot device - data'!G35,"")</f>
        <v/>
      </c>
      <c r="H35" s="140" t="str">
        <f>IF('Solar prot device - data'!H35&lt;&gt;"",'Solar prot device - data'!H35,"")</f>
        <v/>
      </c>
      <c r="I35" s="140" t="str">
        <f>IF('Solar prot device - data'!I35&lt;&gt;"",'Solar prot device - data'!I35,"")</f>
        <v/>
      </c>
      <c r="J35" s="141" t="str">
        <f>IF('Solar prot device - data'!J35&lt;&gt;"",'Solar prot device - data'!J35,"")</f>
        <v/>
      </c>
      <c r="K35" s="142" t="str">
        <f t="shared" si="0"/>
        <v/>
      </c>
      <c r="L35" s="143" t="str">
        <f t="shared" si="1"/>
        <v/>
      </c>
      <c r="M35" s="144" t="str">
        <f t="shared" si="2"/>
        <v/>
      </c>
      <c r="N35" s="142" t="str">
        <f t="shared" si="3"/>
        <v/>
      </c>
      <c r="O35" s="145" t="str">
        <f t="shared" si="4"/>
        <v/>
      </c>
      <c r="P35" s="142" t="str">
        <f t="shared" si="10"/>
        <v/>
      </c>
      <c r="Q35" s="145" t="str">
        <f t="shared" si="11"/>
        <v/>
      </c>
      <c r="R35" s="142" t="str">
        <f t="shared" si="5"/>
        <v/>
      </c>
      <c r="S35" s="145" t="str">
        <f t="shared" si="6"/>
        <v/>
      </c>
      <c r="U35" s="146" t="str">
        <f t="shared" si="7"/>
        <v/>
      </c>
      <c r="V35" s="147" t="str">
        <f t="shared" si="8"/>
        <v/>
      </c>
      <c r="W35" s="144" t="str">
        <f t="shared" si="9"/>
        <v/>
      </c>
    </row>
    <row r="36" spans="2:23" x14ac:dyDescent="0.2">
      <c r="B36" s="138">
        <f>'Solar prot device - data'!B36</f>
        <v>22</v>
      </c>
      <c r="C36" s="139" t="str">
        <f>IF('Solar prot device - data'!C36&lt;&gt;"",C$6&amp;" + "&amp;'Solar prot device - data'!C36,"")</f>
        <v/>
      </c>
      <c r="D36" s="140" t="str">
        <f>IF('Solar prot device - data'!D36&lt;&gt;"",'Solar prot device - data'!D36,"")</f>
        <v/>
      </c>
      <c r="E36" s="140" t="str">
        <f>IF('Solar prot device - data'!E36&lt;&gt;"",'Solar prot device - data'!E36,"")</f>
        <v/>
      </c>
      <c r="F36" s="140" t="str">
        <f>IF('Solar prot device - data'!F36&lt;&gt;"",'Solar prot device - data'!F36,"")</f>
        <v/>
      </c>
      <c r="G36" s="140" t="str">
        <f>IF('Solar prot device - data'!G36&lt;&gt;"",'Solar prot device - data'!G36,"")</f>
        <v/>
      </c>
      <c r="H36" s="140" t="str">
        <f>IF('Solar prot device - data'!H36&lt;&gt;"",'Solar prot device - data'!H36,"")</f>
        <v/>
      </c>
      <c r="I36" s="140" t="str">
        <f>IF('Solar prot device - data'!I36&lt;&gt;"",'Solar prot device - data'!I36,"")</f>
        <v/>
      </c>
      <c r="J36" s="141" t="str">
        <f>IF('Solar prot device - data'!J36&lt;&gt;"",'Solar prot device - data'!J36,"")</f>
        <v/>
      </c>
      <c r="K36" s="142" t="str">
        <f t="shared" si="0"/>
        <v/>
      </c>
      <c r="L36" s="143" t="str">
        <f t="shared" si="1"/>
        <v/>
      </c>
      <c r="M36" s="144" t="str">
        <f t="shared" si="2"/>
        <v/>
      </c>
      <c r="N36" s="142" t="str">
        <f t="shared" si="3"/>
        <v/>
      </c>
      <c r="O36" s="145" t="str">
        <f t="shared" si="4"/>
        <v/>
      </c>
      <c r="P36" s="142" t="str">
        <f t="shared" si="10"/>
        <v/>
      </c>
      <c r="Q36" s="145" t="str">
        <f t="shared" si="11"/>
        <v/>
      </c>
      <c r="R36" s="142" t="str">
        <f t="shared" si="5"/>
        <v/>
      </c>
      <c r="S36" s="145" t="str">
        <f t="shared" si="6"/>
        <v/>
      </c>
      <c r="U36" s="146" t="str">
        <f t="shared" si="7"/>
        <v/>
      </c>
      <c r="V36" s="147" t="str">
        <f t="shared" si="8"/>
        <v/>
      </c>
      <c r="W36" s="144" t="str">
        <f t="shared" si="9"/>
        <v/>
      </c>
    </row>
    <row r="37" spans="2:23" x14ac:dyDescent="0.2">
      <c r="B37" s="138">
        <f>'Solar prot device - data'!B37</f>
        <v>23</v>
      </c>
      <c r="C37" s="139" t="str">
        <f>IF('Solar prot device - data'!C37&lt;&gt;"",C$6&amp;" + "&amp;'Solar prot device - data'!C37,"")</f>
        <v/>
      </c>
      <c r="D37" s="140" t="str">
        <f>IF('Solar prot device - data'!D37&lt;&gt;"",'Solar prot device - data'!D37,"")</f>
        <v/>
      </c>
      <c r="E37" s="140" t="str">
        <f>IF('Solar prot device - data'!E37&lt;&gt;"",'Solar prot device - data'!E37,"")</f>
        <v/>
      </c>
      <c r="F37" s="140" t="str">
        <f>IF('Solar prot device - data'!F37&lt;&gt;"",'Solar prot device - data'!F37,"")</f>
        <v/>
      </c>
      <c r="G37" s="140" t="str">
        <f>IF('Solar prot device - data'!G37&lt;&gt;"",'Solar prot device - data'!G37,"")</f>
        <v/>
      </c>
      <c r="H37" s="140" t="str">
        <f>IF('Solar prot device - data'!H37&lt;&gt;"",'Solar prot device - data'!H37,"")</f>
        <v/>
      </c>
      <c r="I37" s="140" t="str">
        <f>IF('Solar prot device - data'!I37&lt;&gt;"",'Solar prot device - data'!I37,"")</f>
        <v/>
      </c>
      <c r="J37" s="141" t="str">
        <f>IF('Solar prot device - data'!J37&lt;&gt;"",'Solar prot device - data'!J37,"")</f>
        <v/>
      </c>
      <c r="K37" s="142" t="str">
        <f t="shared" si="0"/>
        <v/>
      </c>
      <c r="L37" s="143" t="str">
        <f t="shared" si="1"/>
        <v/>
      </c>
      <c r="M37" s="144" t="str">
        <f t="shared" si="2"/>
        <v/>
      </c>
      <c r="N37" s="142" t="str">
        <f t="shared" si="3"/>
        <v/>
      </c>
      <c r="O37" s="145" t="str">
        <f t="shared" si="4"/>
        <v/>
      </c>
      <c r="P37" s="142" t="str">
        <f t="shared" si="10"/>
        <v/>
      </c>
      <c r="Q37" s="145" t="str">
        <f t="shared" si="11"/>
        <v/>
      </c>
      <c r="R37" s="142" t="str">
        <f t="shared" si="5"/>
        <v/>
      </c>
      <c r="S37" s="145" t="str">
        <f t="shared" si="6"/>
        <v/>
      </c>
      <c r="U37" s="146" t="str">
        <f t="shared" si="7"/>
        <v/>
      </c>
      <c r="V37" s="147" t="str">
        <f t="shared" si="8"/>
        <v/>
      </c>
      <c r="W37" s="144" t="str">
        <f t="shared" si="9"/>
        <v/>
      </c>
    </row>
    <row r="38" spans="2:23" x14ac:dyDescent="0.2">
      <c r="B38" s="138">
        <f>'Solar prot device - data'!B38</f>
        <v>24</v>
      </c>
      <c r="C38" s="139" t="str">
        <f>IF('Solar prot device - data'!C38&lt;&gt;"",C$6&amp;" + "&amp;'Solar prot device - data'!C38,"")</f>
        <v/>
      </c>
      <c r="D38" s="140" t="str">
        <f>IF('Solar prot device - data'!D38&lt;&gt;"",'Solar prot device - data'!D38,"")</f>
        <v/>
      </c>
      <c r="E38" s="140" t="str">
        <f>IF('Solar prot device - data'!E38&lt;&gt;"",'Solar prot device - data'!E38,"")</f>
        <v/>
      </c>
      <c r="F38" s="140" t="str">
        <f>IF('Solar prot device - data'!F38&lt;&gt;"",'Solar prot device - data'!F38,"")</f>
        <v/>
      </c>
      <c r="G38" s="140" t="str">
        <f>IF('Solar prot device - data'!G38&lt;&gt;"",'Solar prot device - data'!G38,"")</f>
        <v/>
      </c>
      <c r="H38" s="140" t="str">
        <f>IF('Solar prot device - data'!H38&lt;&gt;"",'Solar prot device - data'!H38,"")</f>
        <v/>
      </c>
      <c r="I38" s="140" t="str">
        <f>IF('Solar prot device - data'!I38&lt;&gt;"",'Solar prot device - data'!I38,"")</f>
        <v/>
      </c>
      <c r="J38" s="141" t="str">
        <f>IF('Solar prot device - data'!J38&lt;&gt;"",'Solar prot device - data'!J38,"")</f>
        <v/>
      </c>
      <c r="K38" s="142" t="str">
        <f t="shared" si="0"/>
        <v/>
      </c>
      <c r="L38" s="143" t="str">
        <f t="shared" si="1"/>
        <v/>
      </c>
      <c r="M38" s="144" t="str">
        <f t="shared" si="2"/>
        <v/>
      </c>
      <c r="N38" s="142" t="str">
        <f t="shared" si="3"/>
        <v/>
      </c>
      <c r="O38" s="145" t="str">
        <f t="shared" si="4"/>
        <v/>
      </c>
      <c r="P38" s="142" t="str">
        <f t="shared" si="10"/>
        <v/>
      </c>
      <c r="Q38" s="145" t="str">
        <f t="shared" si="11"/>
        <v/>
      </c>
      <c r="R38" s="142" t="str">
        <f t="shared" si="5"/>
        <v/>
      </c>
      <c r="S38" s="145" t="str">
        <f t="shared" si="6"/>
        <v/>
      </c>
      <c r="U38" s="146" t="str">
        <f t="shared" si="7"/>
        <v/>
      </c>
      <c r="V38" s="147" t="str">
        <f t="shared" si="8"/>
        <v/>
      </c>
      <c r="W38" s="144" t="str">
        <f t="shared" si="9"/>
        <v/>
      </c>
    </row>
    <row r="39" spans="2:23" x14ac:dyDescent="0.2">
      <c r="B39" s="138">
        <f>'Solar prot device - data'!B39</f>
        <v>25</v>
      </c>
      <c r="C39" s="139" t="str">
        <f>IF('Solar prot device - data'!C39&lt;&gt;"",C$6&amp;" + "&amp;'Solar prot device - data'!C39,"")</f>
        <v/>
      </c>
      <c r="D39" s="140" t="str">
        <f>IF('Solar prot device - data'!D39&lt;&gt;"",'Solar prot device - data'!D39,"")</f>
        <v/>
      </c>
      <c r="E39" s="140" t="str">
        <f>IF('Solar prot device - data'!E39&lt;&gt;"",'Solar prot device - data'!E39,"")</f>
        <v/>
      </c>
      <c r="F39" s="140" t="str">
        <f>IF('Solar prot device - data'!F39&lt;&gt;"",'Solar prot device - data'!F39,"")</f>
        <v/>
      </c>
      <c r="G39" s="140" t="str">
        <f>IF('Solar prot device - data'!G39&lt;&gt;"",'Solar prot device - data'!G39,"")</f>
        <v/>
      </c>
      <c r="H39" s="140" t="str">
        <f>IF('Solar prot device - data'!H39&lt;&gt;"",'Solar prot device - data'!H39,"")</f>
        <v/>
      </c>
      <c r="I39" s="140" t="str">
        <f>IF('Solar prot device - data'!I39&lt;&gt;"",'Solar prot device - data'!I39,"")</f>
        <v/>
      </c>
      <c r="J39" s="141" t="str">
        <f>IF('Solar prot device - data'!J39&lt;&gt;"",'Solar prot device - data'!J39,"")</f>
        <v/>
      </c>
      <c r="K39" s="142" t="str">
        <f t="shared" si="0"/>
        <v/>
      </c>
      <c r="L39" s="143" t="str">
        <f t="shared" si="1"/>
        <v/>
      </c>
      <c r="M39" s="144" t="str">
        <f t="shared" si="2"/>
        <v/>
      </c>
      <c r="N39" s="142" t="str">
        <f t="shared" si="3"/>
        <v/>
      </c>
      <c r="O39" s="145" t="str">
        <f t="shared" si="4"/>
        <v/>
      </c>
      <c r="P39" s="142" t="str">
        <f t="shared" si="10"/>
        <v/>
      </c>
      <c r="Q39" s="145" t="str">
        <f t="shared" si="11"/>
        <v/>
      </c>
      <c r="R39" s="142" t="str">
        <f t="shared" si="5"/>
        <v/>
      </c>
      <c r="S39" s="145" t="str">
        <f t="shared" si="6"/>
        <v/>
      </c>
      <c r="U39" s="146" t="str">
        <f t="shared" si="7"/>
        <v/>
      </c>
      <c r="V39" s="147" t="str">
        <f t="shared" si="8"/>
        <v/>
      </c>
      <c r="W39" s="144" t="str">
        <f t="shared" si="9"/>
        <v/>
      </c>
    </row>
    <row r="40" spans="2:23" x14ac:dyDescent="0.2">
      <c r="B40" s="138">
        <f>'Solar prot device - data'!B40</f>
        <v>26</v>
      </c>
      <c r="C40" s="139" t="str">
        <f>IF('Solar prot device - data'!C40&lt;&gt;"",C$6&amp;" + "&amp;'Solar prot device - data'!C40,"")</f>
        <v/>
      </c>
      <c r="D40" s="140" t="str">
        <f>IF('Solar prot device - data'!D40&lt;&gt;"",'Solar prot device - data'!D40,"")</f>
        <v/>
      </c>
      <c r="E40" s="140" t="str">
        <f>IF('Solar prot device - data'!E40&lt;&gt;"",'Solar prot device - data'!E40,"")</f>
        <v/>
      </c>
      <c r="F40" s="140" t="str">
        <f>IF('Solar prot device - data'!F40&lt;&gt;"",'Solar prot device - data'!F40,"")</f>
        <v/>
      </c>
      <c r="G40" s="140" t="str">
        <f>IF('Solar prot device - data'!G40&lt;&gt;"",'Solar prot device - data'!G40,"")</f>
        <v/>
      </c>
      <c r="H40" s="140" t="str">
        <f>IF('Solar prot device - data'!H40&lt;&gt;"",'Solar prot device - data'!H40,"")</f>
        <v/>
      </c>
      <c r="I40" s="140" t="str">
        <f>IF('Solar prot device - data'!I40&lt;&gt;"",'Solar prot device - data'!I40,"")</f>
        <v/>
      </c>
      <c r="J40" s="141" t="str">
        <f>IF('Solar prot device - data'!J40&lt;&gt;"",'Solar prot device - data'!J40,"")</f>
        <v/>
      </c>
      <c r="K40" s="142" t="str">
        <f t="shared" si="0"/>
        <v/>
      </c>
      <c r="L40" s="143" t="str">
        <f t="shared" si="1"/>
        <v/>
      </c>
      <c r="M40" s="144" t="str">
        <f t="shared" si="2"/>
        <v/>
      </c>
      <c r="N40" s="142" t="str">
        <f t="shared" si="3"/>
        <v/>
      </c>
      <c r="O40" s="145" t="str">
        <f t="shared" si="4"/>
        <v/>
      </c>
      <c r="P40" s="142" t="str">
        <f t="shared" si="10"/>
        <v/>
      </c>
      <c r="Q40" s="145" t="str">
        <f t="shared" si="11"/>
        <v/>
      </c>
      <c r="R40" s="142" t="str">
        <f t="shared" si="5"/>
        <v/>
      </c>
      <c r="S40" s="145" t="str">
        <f t="shared" si="6"/>
        <v/>
      </c>
      <c r="U40" s="146" t="str">
        <f t="shared" si="7"/>
        <v/>
      </c>
      <c r="V40" s="147" t="str">
        <f t="shared" si="8"/>
        <v/>
      </c>
      <c r="W40" s="144" t="str">
        <f t="shared" si="9"/>
        <v/>
      </c>
    </row>
    <row r="41" spans="2:23" x14ac:dyDescent="0.2">
      <c r="B41" s="138">
        <f>'Solar prot device - data'!B41</f>
        <v>27</v>
      </c>
      <c r="C41" s="139" t="str">
        <f>IF('Solar prot device - data'!C41&lt;&gt;"",C$6&amp;" + "&amp;'Solar prot device - data'!C41,"")</f>
        <v/>
      </c>
      <c r="D41" s="140" t="str">
        <f>IF('Solar prot device - data'!D41&lt;&gt;"",'Solar prot device - data'!D41,"")</f>
        <v/>
      </c>
      <c r="E41" s="140" t="str">
        <f>IF('Solar prot device - data'!E41&lt;&gt;"",'Solar prot device - data'!E41,"")</f>
        <v/>
      </c>
      <c r="F41" s="140" t="str">
        <f>IF('Solar prot device - data'!F41&lt;&gt;"",'Solar prot device - data'!F41,"")</f>
        <v/>
      </c>
      <c r="G41" s="140" t="str">
        <f>IF('Solar prot device - data'!G41&lt;&gt;"",'Solar prot device - data'!G41,"")</f>
        <v/>
      </c>
      <c r="H41" s="140" t="str">
        <f>IF('Solar prot device - data'!H41&lt;&gt;"",'Solar prot device - data'!H41,"")</f>
        <v/>
      </c>
      <c r="I41" s="140" t="str">
        <f>IF('Solar prot device - data'!I41&lt;&gt;"",'Solar prot device - data'!I41,"")</f>
        <v/>
      </c>
      <c r="J41" s="141" t="str">
        <f>IF('Solar prot device - data'!J41&lt;&gt;"",'Solar prot device - data'!J41,"")</f>
        <v/>
      </c>
      <c r="K41" s="142" t="str">
        <f t="shared" si="0"/>
        <v/>
      </c>
      <c r="L41" s="143" t="str">
        <f t="shared" si="1"/>
        <v/>
      </c>
      <c r="M41" s="144" t="str">
        <f t="shared" si="2"/>
        <v/>
      </c>
      <c r="N41" s="142" t="str">
        <f t="shared" si="3"/>
        <v/>
      </c>
      <c r="O41" s="145" t="str">
        <f t="shared" si="4"/>
        <v/>
      </c>
      <c r="P41" s="142" t="str">
        <f t="shared" si="10"/>
        <v/>
      </c>
      <c r="Q41" s="145" t="str">
        <f t="shared" si="11"/>
        <v/>
      </c>
      <c r="R41" s="142" t="str">
        <f t="shared" si="5"/>
        <v/>
      </c>
      <c r="S41" s="145" t="str">
        <f t="shared" si="6"/>
        <v/>
      </c>
      <c r="U41" s="146" t="str">
        <f t="shared" si="7"/>
        <v/>
      </c>
      <c r="V41" s="147" t="str">
        <f t="shared" si="8"/>
        <v/>
      </c>
      <c r="W41" s="144" t="str">
        <f t="shared" si="9"/>
        <v/>
      </c>
    </row>
    <row r="42" spans="2:23" x14ac:dyDescent="0.2">
      <c r="B42" s="138">
        <f>'Solar prot device - data'!B42</f>
        <v>28</v>
      </c>
      <c r="C42" s="139" t="str">
        <f>IF('Solar prot device - data'!C42&lt;&gt;"",C$6&amp;" + "&amp;'Solar prot device - data'!C42,"")</f>
        <v/>
      </c>
      <c r="D42" s="140" t="str">
        <f>IF('Solar prot device - data'!D42&lt;&gt;"",'Solar prot device - data'!D42,"")</f>
        <v/>
      </c>
      <c r="E42" s="140" t="str">
        <f>IF('Solar prot device - data'!E42&lt;&gt;"",'Solar prot device - data'!E42,"")</f>
        <v/>
      </c>
      <c r="F42" s="140" t="str">
        <f>IF('Solar prot device - data'!F42&lt;&gt;"",'Solar prot device - data'!F42,"")</f>
        <v/>
      </c>
      <c r="G42" s="140" t="str">
        <f>IF('Solar prot device - data'!G42&lt;&gt;"",'Solar prot device - data'!G42,"")</f>
        <v/>
      </c>
      <c r="H42" s="140" t="str">
        <f>IF('Solar prot device - data'!H42&lt;&gt;"",'Solar prot device - data'!H42,"")</f>
        <v/>
      </c>
      <c r="I42" s="140" t="str">
        <f>IF('Solar prot device - data'!I42&lt;&gt;"",'Solar prot device - data'!I42,"")</f>
        <v/>
      </c>
      <c r="J42" s="141" t="str">
        <f>IF('Solar prot device - data'!J42&lt;&gt;"",'Solar prot device - data'!J42,"")</f>
        <v/>
      </c>
      <c r="K42" s="142" t="str">
        <f t="shared" si="0"/>
        <v/>
      </c>
      <c r="L42" s="143" t="str">
        <f t="shared" si="1"/>
        <v/>
      </c>
      <c r="M42" s="144" t="str">
        <f t="shared" si="2"/>
        <v/>
      </c>
      <c r="N42" s="142" t="str">
        <f t="shared" si="3"/>
        <v/>
      </c>
      <c r="O42" s="145" t="str">
        <f t="shared" si="4"/>
        <v/>
      </c>
      <c r="P42" s="142" t="str">
        <f t="shared" si="10"/>
        <v/>
      </c>
      <c r="Q42" s="145" t="str">
        <f t="shared" si="11"/>
        <v/>
      </c>
      <c r="R42" s="142" t="str">
        <f t="shared" si="5"/>
        <v/>
      </c>
      <c r="S42" s="145" t="str">
        <f t="shared" si="6"/>
        <v/>
      </c>
      <c r="U42" s="146" t="str">
        <f t="shared" si="7"/>
        <v/>
      </c>
      <c r="V42" s="147" t="str">
        <f t="shared" si="8"/>
        <v/>
      </c>
      <c r="W42" s="144" t="str">
        <f t="shared" si="9"/>
        <v/>
      </c>
    </row>
    <row r="43" spans="2:23" x14ac:dyDescent="0.2">
      <c r="B43" s="138">
        <f>'Solar prot device - data'!B43</f>
        <v>29</v>
      </c>
      <c r="C43" s="139" t="str">
        <f>IF('Solar prot device - data'!C43&lt;&gt;"",C$6&amp;" + "&amp;'Solar prot device - data'!C43,"")</f>
        <v/>
      </c>
      <c r="D43" s="140" t="str">
        <f>IF('Solar prot device - data'!D43&lt;&gt;"",'Solar prot device - data'!D43,"")</f>
        <v/>
      </c>
      <c r="E43" s="140" t="str">
        <f>IF('Solar prot device - data'!E43&lt;&gt;"",'Solar prot device - data'!E43,"")</f>
        <v/>
      </c>
      <c r="F43" s="140" t="str">
        <f>IF('Solar prot device - data'!F43&lt;&gt;"",'Solar prot device - data'!F43,"")</f>
        <v/>
      </c>
      <c r="G43" s="140" t="str">
        <f>IF('Solar prot device - data'!G43&lt;&gt;"",'Solar prot device - data'!G43,"")</f>
        <v/>
      </c>
      <c r="H43" s="140" t="str">
        <f>IF('Solar prot device - data'!H43&lt;&gt;"",'Solar prot device - data'!H43,"")</f>
        <v/>
      </c>
      <c r="I43" s="140" t="str">
        <f>IF('Solar prot device - data'!I43&lt;&gt;"",'Solar prot device - data'!I43,"")</f>
        <v/>
      </c>
      <c r="J43" s="141" t="str">
        <f>IF('Solar prot device - data'!J43&lt;&gt;"",'Solar prot device - data'!J43,"")</f>
        <v/>
      </c>
      <c r="K43" s="142" t="str">
        <f t="shared" si="0"/>
        <v/>
      </c>
      <c r="L43" s="143" t="str">
        <f t="shared" si="1"/>
        <v/>
      </c>
      <c r="M43" s="144" t="str">
        <f t="shared" si="2"/>
        <v/>
      </c>
      <c r="N43" s="142" t="str">
        <f t="shared" si="3"/>
        <v/>
      </c>
      <c r="O43" s="145" t="str">
        <f t="shared" si="4"/>
        <v/>
      </c>
      <c r="P43" s="142" t="str">
        <f t="shared" si="10"/>
        <v/>
      </c>
      <c r="Q43" s="145" t="str">
        <f t="shared" si="11"/>
        <v/>
      </c>
      <c r="R43" s="142" t="str">
        <f t="shared" si="5"/>
        <v/>
      </c>
      <c r="S43" s="145" t="str">
        <f t="shared" si="6"/>
        <v/>
      </c>
      <c r="U43" s="146" t="str">
        <f t="shared" si="7"/>
        <v/>
      </c>
      <c r="V43" s="147" t="str">
        <f t="shared" si="8"/>
        <v/>
      </c>
      <c r="W43" s="144" t="str">
        <f t="shared" si="9"/>
        <v/>
      </c>
    </row>
    <row r="44" spans="2:23" x14ac:dyDescent="0.2">
      <c r="B44" s="138">
        <f>'Solar prot device - data'!B44</f>
        <v>30</v>
      </c>
      <c r="C44" s="139" t="str">
        <f>IF('Solar prot device - data'!C44&lt;&gt;"",C$6&amp;" + "&amp;'Solar prot device - data'!C44,"")</f>
        <v/>
      </c>
      <c r="D44" s="140" t="str">
        <f>IF('Solar prot device - data'!D44&lt;&gt;"",'Solar prot device - data'!D44,"")</f>
        <v/>
      </c>
      <c r="E44" s="140" t="str">
        <f>IF('Solar prot device - data'!E44&lt;&gt;"",'Solar prot device - data'!E44,"")</f>
        <v/>
      </c>
      <c r="F44" s="140" t="str">
        <f>IF('Solar prot device - data'!F44&lt;&gt;"",'Solar prot device - data'!F44,"")</f>
        <v/>
      </c>
      <c r="G44" s="140" t="str">
        <f>IF('Solar prot device - data'!G44&lt;&gt;"",'Solar prot device - data'!G44,"")</f>
        <v/>
      </c>
      <c r="H44" s="140" t="str">
        <f>IF('Solar prot device - data'!H44&lt;&gt;"",'Solar prot device - data'!H44,"")</f>
        <v/>
      </c>
      <c r="I44" s="140" t="str">
        <f>IF('Solar prot device - data'!I44&lt;&gt;"",'Solar prot device - data'!I44,"")</f>
        <v/>
      </c>
      <c r="J44" s="141" t="str">
        <f>IF('Solar prot device - data'!J44&lt;&gt;"",'Solar prot device - data'!J44,"")</f>
        <v/>
      </c>
      <c r="K44" s="142" t="str">
        <f t="shared" si="0"/>
        <v/>
      </c>
      <c r="L44" s="143" t="str">
        <f t="shared" si="1"/>
        <v/>
      </c>
      <c r="M44" s="144" t="str">
        <f t="shared" si="2"/>
        <v/>
      </c>
      <c r="N44" s="142" t="str">
        <f t="shared" si="3"/>
        <v/>
      </c>
      <c r="O44" s="145" t="str">
        <f t="shared" si="4"/>
        <v/>
      </c>
      <c r="P44" s="142" t="str">
        <f t="shared" si="10"/>
        <v/>
      </c>
      <c r="Q44" s="145" t="str">
        <f t="shared" si="11"/>
        <v/>
      </c>
      <c r="R44" s="142" t="str">
        <f t="shared" si="5"/>
        <v/>
      </c>
      <c r="S44" s="145" t="str">
        <f t="shared" si="6"/>
        <v/>
      </c>
      <c r="U44" s="146" t="str">
        <f t="shared" si="7"/>
        <v/>
      </c>
      <c r="V44" s="147" t="str">
        <f t="shared" si="8"/>
        <v/>
      </c>
      <c r="W44" s="144" t="str">
        <f t="shared" si="9"/>
        <v/>
      </c>
    </row>
    <row r="45" spans="2:23" x14ac:dyDescent="0.2">
      <c r="B45" s="138">
        <f>'Solar prot device - data'!B45</f>
        <v>31</v>
      </c>
      <c r="C45" s="139" t="str">
        <f>IF('Solar prot device - data'!C45&lt;&gt;"",C$6&amp;" + "&amp;'Solar prot device - data'!C45,"")</f>
        <v/>
      </c>
      <c r="D45" s="140" t="str">
        <f>IF('Solar prot device - data'!D45&lt;&gt;"",'Solar prot device - data'!D45,"")</f>
        <v/>
      </c>
      <c r="E45" s="140" t="str">
        <f>IF('Solar prot device - data'!E45&lt;&gt;"",'Solar prot device - data'!E45,"")</f>
        <v/>
      </c>
      <c r="F45" s="140" t="str">
        <f>IF('Solar prot device - data'!F45&lt;&gt;"",'Solar prot device - data'!F45,"")</f>
        <v/>
      </c>
      <c r="G45" s="140" t="str">
        <f>IF('Solar prot device - data'!G45&lt;&gt;"",'Solar prot device - data'!G45,"")</f>
        <v/>
      </c>
      <c r="H45" s="140" t="str">
        <f>IF('Solar prot device - data'!H45&lt;&gt;"",'Solar prot device - data'!H45,"")</f>
        <v/>
      </c>
      <c r="I45" s="140" t="str">
        <f>IF('Solar prot device - data'!I45&lt;&gt;"",'Solar prot device - data'!I45,"")</f>
        <v/>
      </c>
      <c r="J45" s="141" t="str">
        <f>IF('Solar prot device - data'!J45&lt;&gt;"",'Solar prot device - data'!J45,"")</f>
        <v/>
      </c>
      <c r="K45" s="142" t="str">
        <f t="shared" si="0"/>
        <v/>
      </c>
      <c r="L45" s="143" t="str">
        <f t="shared" si="1"/>
        <v/>
      </c>
      <c r="M45" s="144" t="str">
        <f t="shared" si="2"/>
        <v/>
      </c>
      <c r="N45" s="142" t="str">
        <f t="shared" si="3"/>
        <v/>
      </c>
      <c r="O45" s="145" t="str">
        <f t="shared" si="4"/>
        <v/>
      </c>
      <c r="P45" s="142" t="str">
        <f t="shared" si="10"/>
        <v/>
      </c>
      <c r="Q45" s="145" t="str">
        <f t="shared" si="11"/>
        <v/>
      </c>
      <c r="R45" s="142" t="str">
        <f t="shared" si="5"/>
        <v/>
      </c>
      <c r="S45" s="145" t="str">
        <f t="shared" si="6"/>
        <v/>
      </c>
      <c r="U45" s="146" t="str">
        <f t="shared" si="7"/>
        <v/>
      </c>
      <c r="V45" s="147" t="str">
        <f t="shared" si="8"/>
        <v/>
      </c>
      <c r="W45" s="144" t="str">
        <f t="shared" si="9"/>
        <v/>
      </c>
    </row>
    <row r="46" spans="2:23" x14ac:dyDescent="0.2">
      <c r="B46" s="138">
        <f>'Solar prot device - data'!B46</f>
        <v>32</v>
      </c>
      <c r="C46" s="139" t="str">
        <f>IF('Solar prot device - data'!C46&lt;&gt;"",C$6&amp;" + "&amp;'Solar prot device - data'!C46,"")</f>
        <v/>
      </c>
      <c r="D46" s="140" t="str">
        <f>IF('Solar prot device - data'!D46&lt;&gt;"",'Solar prot device - data'!D46,"")</f>
        <v/>
      </c>
      <c r="E46" s="140" t="str">
        <f>IF('Solar prot device - data'!E46&lt;&gt;"",'Solar prot device - data'!E46,"")</f>
        <v/>
      </c>
      <c r="F46" s="140" t="str">
        <f>IF('Solar prot device - data'!F46&lt;&gt;"",'Solar prot device - data'!F46,"")</f>
        <v/>
      </c>
      <c r="G46" s="140" t="str">
        <f>IF('Solar prot device - data'!G46&lt;&gt;"",'Solar prot device - data'!G46,"")</f>
        <v/>
      </c>
      <c r="H46" s="140" t="str">
        <f>IF('Solar prot device - data'!H46&lt;&gt;"",'Solar prot device - data'!H46,"")</f>
        <v/>
      </c>
      <c r="I46" s="140" t="str">
        <f>IF('Solar prot device - data'!I46&lt;&gt;"",'Solar prot device - data'!I46,"")</f>
        <v/>
      </c>
      <c r="J46" s="141" t="str">
        <f>IF('Solar prot device - data'!J46&lt;&gt;"",'Solar prot device - data'!J46,"")</f>
        <v/>
      </c>
      <c r="K46" s="142" t="str">
        <f t="shared" si="0"/>
        <v/>
      </c>
      <c r="L46" s="143" t="str">
        <f t="shared" si="1"/>
        <v/>
      </c>
      <c r="M46" s="144" t="str">
        <f t="shared" si="2"/>
        <v/>
      </c>
      <c r="N46" s="142" t="str">
        <f t="shared" si="3"/>
        <v/>
      </c>
      <c r="O46" s="145" t="str">
        <f t="shared" si="4"/>
        <v/>
      </c>
      <c r="P46" s="142" t="str">
        <f t="shared" si="10"/>
        <v/>
      </c>
      <c r="Q46" s="145" t="str">
        <f t="shared" si="11"/>
        <v/>
      </c>
      <c r="R46" s="142" t="str">
        <f t="shared" si="5"/>
        <v/>
      </c>
      <c r="S46" s="145" t="str">
        <f t="shared" si="6"/>
        <v/>
      </c>
      <c r="U46" s="146" t="str">
        <f t="shared" si="7"/>
        <v/>
      </c>
      <c r="V46" s="147" t="str">
        <f t="shared" si="8"/>
        <v/>
      </c>
      <c r="W46" s="144" t="str">
        <f t="shared" si="9"/>
        <v/>
      </c>
    </row>
    <row r="47" spans="2:23" x14ac:dyDescent="0.2">
      <c r="B47" s="138">
        <f>'Solar prot device - data'!B47</f>
        <v>33</v>
      </c>
      <c r="C47" s="139" t="str">
        <f>IF('Solar prot device - data'!C47&lt;&gt;"",C$6&amp;" + "&amp;'Solar prot device - data'!C47,"")</f>
        <v/>
      </c>
      <c r="D47" s="140" t="str">
        <f>IF('Solar prot device - data'!D47&lt;&gt;"",'Solar prot device - data'!D47,"")</f>
        <v/>
      </c>
      <c r="E47" s="140" t="str">
        <f>IF('Solar prot device - data'!E47&lt;&gt;"",'Solar prot device - data'!E47,"")</f>
        <v/>
      </c>
      <c r="F47" s="140" t="str">
        <f>IF('Solar prot device - data'!F47&lt;&gt;"",'Solar prot device - data'!F47,"")</f>
        <v/>
      </c>
      <c r="G47" s="140" t="str">
        <f>IF('Solar prot device - data'!G47&lt;&gt;"",'Solar prot device - data'!G47,"")</f>
        <v/>
      </c>
      <c r="H47" s="140" t="str">
        <f>IF('Solar prot device - data'!H47&lt;&gt;"",'Solar prot device - data'!H47,"")</f>
        <v/>
      </c>
      <c r="I47" s="140" t="str">
        <f>IF('Solar prot device - data'!I47&lt;&gt;"",'Solar prot device - data'!I47,"")</f>
        <v/>
      </c>
      <c r="J47" s="141" t="str">
        <f>IF('Solar prot device - data'!J47&lt;&gt;"",'Solar prot device - data'!J47,"")</f>
        <v/>
      </c>
      <c r="K47" s="142" t="str">
        <f t="shared" ref="K47:K78" si="12">IF(AND(D47&lt;&gt;"",E47&lt;&gt;"",$D$6&lt;&gt;"",$E$6&lt;&gt;""),D47*$E$6+G47*$AB$6/$AB$3+D47*(1-$E$6)*$AB$6/$AB$2,"")</f>
        <v/>
      </c>
      <c r="L47" s="143" t="str">
        <f t="shared" ref="L47:L78" si="13">IF(AND(D47&lt;&gt;"",E47&lt;&gt;"",$D$6&lt;&gt;"",$E$6&lt;&gt;""),$E$6*(1-$E$6*E47-G47*$AB$7/$AB$4),"")</f>
        <v/>
      </c>
      <c r="M47" s="144" t="str">
        <f t="shared" ref="M47:M78" si="14">IF(AND(D47&lt;&gt;"",E47&lt;&gt;"",$D$6&lt;&gt;"",$E$6&lt;&gt;""),$E$6*D47+$E$6*(G47+(1-$E$6)*E47)*$AB$8/$AB$5,"")</f>
        <v/>
      </c>
      <c r="N47" s="142" t="str">
        <f t="shared" ref="N47:N78" si="15">IF(AND(D47&lt;&gt;"",F47&lt;&gt;"",$F$6&lt;&gt;"",$G$6&lt;&gt;""),$F$6*D47/(1-$G$6*F47),"")</f>
        <v/>
      </c>
      <c r="O47" s="145" t="str">
        <f t="shared" ref="O47:O78" si="16">IF(AND(D47&lt;&gt;"",E47&lt;&gt;"",$F$6&lt;&gt;"",$H$6&lt;&gt;""),$F$6*D47/(1-$H$6*E47),"")</f>
        <v/>
      </c>
      <c r="P47" s="142" t="str">
        <f t="shared" si="10"/>
        <v/>
      </c>
      <c r="Q47" s="145" t="str">
        <f t="shared" si="11"/>
        <v/>
      </c>
      <c r="R47" s="142" t="str">
        <f t="shared" ref="R47:R78" si="17">IF(AND(H47&lt;&gt;"",J47&lt;&gt;"",$I$6&lt;&gt;"",$J$6&lt;&gt;""),$I$6*H47/(1-$J$6*J47),"")</f>
        <v/>
      </c>
      <c r="S47" s="145" t="str">
        <f t="shared" ref="S47:S78" si="18">IF(AND(H47&lt;&gt;"",I47&lt;&gt;"",$I$6&lt;&gt;"",$K$6&lt;&gt;""),$I$6*H47/(1-$K$6*I47),"")</f>
        <v/>
      </c>
      <c r="U47" s="146" t="str">
        <f t="shared" ref="U47:U78" si="19">IF(AND(K47&lt;&gt;"",$E$6&lt;&gt;""),K47/$E$6,"")</f>
        <v/>
      </c>
      <c r="V47" s="147" t="str">
        <f t="shared" ref="V47:V78" si="20">IF(AND(L47&lt;&gt;"",$E$6&lt;&gt;""),L47/$E$6,"")</f>
        <v/>
      </c>
      <c r="W47" s="144" t="str">
        <f t="shared" ref="W47:W78" si="21">IF(AND(M47&lt;&gt;"",$E$6&lt;&gt;""),M47/$E$6,"")</f>
        <v/>
      </c>
    </row>
    <row r="48" spans="2:23" x14ac:dyDescent="0.2">
      <c r="B48" s="138">
        <f>'Solar prot device - data'!B48</f>
        <v>34</v>
      </c>
      <c r="C48" s="139" t="str">
        <f>IF('Solar prot device - data'!C48&lt;&gt;"",C$6&amp;" + "&amp;'Solar prot device - data'!C48,"")</f>
        <v/>
      </c>
      <c r="D48" s="140" t="str">
        <f>IF('Solar prot device - data'!D48&lt;&gt;"",'Solar prot device - data'!D48,"")</f>
        <v/>
      </c>
      <c r="E48" s="140" t="str">
        <f>IF('Solar prot device - data'!E48&lt;&gt;"",'Solar prot device - data'!E48,"")</f>
        <v/>
      </c>
      <c r="F48" s="140" t="str">
        <f>IF('Solar prot device - data'!F48&lt;&gt;"",'Solar prot device - data'!F48,"")</f>
        <v/>
      </c>
      <c r="G48" s="140" t="str">
        <f>IF('Solar prot device - data'!G48&lt;&gt;"",'Solar prot device - data'!G48,"")</f>
        <v/>
      </c>
      <c r="H48" s="140" t="str">
        <f>IF('Solar prot device - data'!H48&lt;&gt;"",'Solar prot device - data'!H48,"")</f>
        <v/>
      </c>
      <c r="I48" s="140" t="str">
        <f>IF('Solar prot device - data'!I48&lt;&gt;"",'Solar prot device - data'!I48,"")</f>
        <v/>
      </c>
      <c r="J48" s="141" t="str">
        <f>IF('Solar prot device - data'!J48&lt;&gt;"",'Solar prot device - data'!J48,"")</f>
        <v/>
      </c>
      <c r="K48" s="142" t="str">
        <f t="shared" si="12"/>
        <v/>
      </c>
      <c r="L48" s="143" t="str">
        <f t="shared" si="13"/>
        <v/>
      </c>
      <c r="M48" s="144" t="str">
        <f t="shared" si="14"/>
        <v/>
      </c>
      <c r="N48" s="142" t="str">
        <f t="shared" si="15"/>
        <v/>
      </c>
      <c r="O48" s="145" t="str">
        <f t="shared" si="16"/>
        <v/>
      </c>
      <c r="P48" s="142" t="str">
        <f t="shared" si="10"/>
        <v/>
      </c>
      <c r="Q48" s="145" t="str">
        <f t="shared" si="11"/>
        <v/>
      </c>
      <c r="R48" s="142" t="str">
        <f t="shared" si="17"/>
        <v/>
      </c>
      <c r="S48" s="145" t="str">
        <f t="shared" si="18"/>
        <v/>
      </c>
      <c r="U48" s="146" t="str">
        <f t="shared" si="19"/>
        <v/>
      </c>
      <c r="V48" s="147" t="str">
        <f t="shared" si="20"/>
        <v/>
      </c>
      <c r="W48" s="144" t="str">
        <f t="shared" si="21"/>
        <v/>
      </c>
    </row>
    <row r="49" spans="2:23" x14ac:dyDescent="0.2">
      <c r="B49" s="138">
        <f>'Solar prot device - data'!B49</f>
        <v>35</v>
      </c>
      <c r="C49" s="139" t="str">
        <f>IF('Solar prot device - data'!C49&lt;&gt;"",C$6&amp;" + "&amp;'Solar prot device - data'!C49,"")</f>
        <v/>
      </c>
      <c r="D49" s="140" t="str">
        <f>IF('Solar prot device - data'!D49&lt;&gt;"",'Solar prot device - data'!D49,"")</f>
        <v/>
      </c>
      <c r="E49" s="140" t="str">
        <f>IF('Solar prot device - data'!E49&lt;&gt;"",'Solar prot device - data'!E49,"")</f>
        <v/>
      </c>
      <c r="F49" s="140" t="str">
        <f>IF('Solar prot device - data'!F49&lt;&gt;"",'Solar prot device - data'!F49,"")</f>
        <v/>
      </c>
      <c r="G49" s="140" t="str">
        <f>IF('Solar prot device - data'!G49&lt;&gt;"",'Solar prot device - data'!G49,"")</f>
        <v/>
      </c>
      <c r="H49" s="140" t="str">
        <f>IF('Solar prot device - data'!H49&lt;&gt;"",'Solar prot device - data'!H49,"")</f>
        <v/>
      </c>
      <c r="I49" s="140" t="str">
        <f>IF('Solar prot device - data'!I49&lt;&gt;"",'Solar prot device - data'!I49,"")</f>
        <v/>
      </c>
      <c r="J49" s="141" t="str">
        <f>IF('Solar prot device - data'!J49&lt;&gt;"",'Solar prot device - data'!J49,"")</f>
        <v/>
      </c>
      <c r="K49" s="142" t="str">
        <f t="shared" si="12"/>
        <v/>
      </c>
      <c r="L49" s="143" t="str">
        <f t="shared" si="13"/>
        <v/>
      </c>
      <c r="M49" s="144" t="str">
        <f t="shared" si="14"/>
        <v/>
      </c>
      <c r="N49" s="142" t="str">
        <f t="shared" si="15"/>
        <v/>
      </c>
      <c r="O49" s="145" t="str">
        <f t="shared" si="16"/>
        <v/>
      </c>
      <c r="P49" s="142" t="str">
        <f t="shared" si="10"/>
        <v/>
      </c>
      <c r="Q49" s="145" t="str">
        <f t="shared" si="11"/>
        <v/>
      </c>
      <c r="R49" s="142" t="str">
        <f t="shared" si="17"/>
        <v/>
      </c>
      <c r="S49" s="145" t="str">
        <f t="shared" si="18"/>
        <v/>
      </c>
      <c r="U49" s="146" t="str">
        <f t="shared" si="19"/>
        <v/>
      </c>
      <c r="V49" s="147" t="str">
        <f t="shared" si="20"/>
        <v/>
      </c>
      <c r="W49" s="144" t="str">
        <f t="shared" si="21"/>
        <v/>
      </c>
    </row>
    <row r="50" spans="2:23" x14ac:dyDescent="0.2">
      <c r="B50" s="138">
        <f>'Solar prot device - data'!B50</f>
        <v>36</v>
      </c>
      <c r="C50" s="139" t="str">
        <f>IF('Solar prot device - data'!C50&lt;&gt;"",C$6&amp;" + "&amp;'Solar prot device - data'!C50,"")</f>
        <v/>
      </c>
      <c r="D50" s="140" t="str">
        <f>IF('Solar prot device - data'!D50&lt;&gt;"",'Solar prot device - data'!D50,"")</f>
        <v/>
      </c>
      <c r="E50" s="140" t="str">
        <f>IF('Solar prot device - data'!E50&lt;&gt;"",'Solar prot device - data'!E50,"")</f>
        <v/>
      </c>
      <c r="F50" s="140" t="str">
        <f>IF('Solar prot device - data'!F50&lt;&gt;"",'Solar prot device - data'!F50,"")</f>
        <v/>
      </c>
      <c r="G50" s="140" t="str">
        <f>IF('Solar prot device - data'!G50&lt;&gt;"",'Solar prot device - data'!G50,"")</f>
        <v/>
      </c>
      <c r="H50" s="140" t="str">
        <f>IF('Solar prot device - data'!H50&lt;&gt;"",'Solar prot device - data'!H50,"")</f>
        <v/>
      </c>
      <c r="I50" s="140" t="str">
        <f>IF('Solar prot device - data'!I50&lt;&gt;"",'Solar prot device - data'!I50,"")</f>
        <v/>
      </c>
      <c r="J50" s="141" t="str">
        <f>IF('Solar prot device - data'!J50&lt;&gt;"",'Solar prot device - data'!J50,"")</f>
        <v/>
      </c>
      <c r="K50" s="142" t="str">
        <f t="shared" si="12"/>
        <v/>
      </c>
      <c r="L50" s="143" t="str">
        <f t="shared" si="13"/>
        <v/>
      </c>
      <c r="M50" s="144" t="str">
        <f t="shared" si="14"/>
        <v/>
      </c>
      <c r="N50" s="142" t="str">
        <f t="shared" si="15"/>
        <v/>
      </c>
      <c r="O50" s="145" t="str">
        <f t="shared" si="16"/>
        <v/>
      </c>
      <c r="P50" s="142" t="str">
        <f t="shared" si="10"/>
        <v/>
      </c>
      <c r="Q50" s="145" t="str">
        <f t="shared" si="11"/>
        <v/>
      </c>
      <c r="R50" s="142" t="str">
        <f t="shared" si="17"/>
        <v/>
      </c>
      <c r="S50" s="145" t="str">
        <f t="shared" si="18"/>
        <v/>
      </c>
      <c r="U50" s="146" t="str">
        <f t="shared" si="19"/>
        <v/>
      </c>
      <c r="V50" s="147" t="str">
        <f t="shared" si="20"/>
        <v/>
      </c>
      <c r="W50" s="144" t="str">
        <f t="shared" si="21"/>
        <v/>
      </c>
    </row>
    <row r="51" spans="2:23" x14ac:dyDescent="0.2">
      <c r="B51" s="138">
        <f>'Solar prot device - data'!B51</f>
        <v>37</v>
      </c>
      <c r="C51" s="139" t="str">
        <f>IF('Solar prot device - data'!C51&lt;&gt;"",C$6&amp;" + "&amp;'Solar prot device - data'!C51,"")</f>
        <v/>
      </c>
      <c r="D51" s="140" t="str">
        <f>IF('Solar prot device - data'!D51&lt;&gt;"",'Solar prot device - data'!D51,"")</f>
        <v/>
      </c>
      <c r="E51" s="140" t="str">
        <f>IF('Solar prot device - data'!E51&lt;&gt;"",'Solar prot device - data'!E51,"")</f>
        <v/>
      </c>
      <c r="F51" s="140" t="str">
        <f>IF('Solar prot device - data'!F51&lt;&gt;"",'Solar prot device - data'!F51,"")</f>
        <v/>
      </c>
      <c r="G51" s="140" t="str">
        <f>IF('Solar prot device - data'!G51&lt;&gt;"",'Solar prot device - data'!G51,"")</f>
        <v/>
      </c>
      <c r="H51" s="140" t="str">
        <f>IF('Solar prot device - data'!H51&lt;&gt;"",'Solar prot device - data'!H51,"")</f>
        <v/>
      </c>
      <c r="I51" s="140" t="str">
        <f>IF('Solar prot device - data'!I51&lt;&gt;"",'Solar prot device - data'!I51,"")</f>
        <v/>
      </c>
      <c r="J51" s="141" t="str">
        <f>IF('Solar prot device - data'!J51&lt;&gt;"",'Solar prot device - data'!J51,"")</f>
        <v/>
      </c>
      <c r="K51" s="142" t="str">
        <f t="shared" si="12"/>
        <v/>
      </c>
      <c r="L51" s="143" t="str">
        <f t="shared" si="13"/>
        <v/>
      </c>
      <c r="M51" s="144" t="str">
        <f t="shared" si="14"/>
        <v/>
      </c>
      <c r="N51" s="142" t="str">
        <f t="shared" si="15"/>
        <v/>
      </c>
      <c r="O51" s="145" t="str">
        <f t="shared" si="16"/>
        <v/>
      </c>
      <c r="P51" s="142" t="str">
        <f t="shared" si="10"/>
        <v/>
      </c>
      <c r="Q51" s="145" t="str">
        <f t="shared" si="11"/>
        <v/>
      </c>
      <c r="R51" s="142" t="str">
        <f t="shared" si="17"/>
        <v/>
      </c>
      <c r="S51" s="145" t="str">
        <f t="shared" si="18"/>
        <v/>
      </c>
      <c r="U51" s="146" t="str">
        <f t="shared" si="19"/>
        <v/>
      </c>
      <c r="V51" s="147" t="str">
        <f t="shared" si="20"/>
        <v/>
      </c>
      <c r="W51" s="144" t="str">
        <f t="shared" si="21"/>
        <v/>
      </c>
    </row>
    <row r="52" spans="2:23" x14ac:dyDescent="0.2">
      <c r="B52" s="138">
        <f>'Solar prot device - data'!B52</f>
        <v>38</v>
      </c>
      <c r="C52" s="139" t="str">
        <f>IF('Solar prot device - data'!C52&lt;&gt;"",C$6&amp;" + "&amp;'Solar prot device - data'!C52,"")</f>
        <v/>
      </c>
      <c r="D52" s="140" t="str">
        <f>IF('Solar prot device - data'!D52&lt;&gt;"",'Solar prot device - data'!D52,"")</f>
        <v/>
      </c>
      <c r="E52" s="140" t="str">
        <f>IF('Solar prot device - data'!E52&lt;&gt;"",'Solar prot device - data'!E52,"")</f>
        <v/>
      </c>
      <c r="F52" s="140" t="str">
        <f>IF('Solar prot device - data'!F52&lt;&gt;"",'Solar prot device - data'!F52,"")</f>
        <v/>
      </c>
      <c r="G52" s="140" t="str">
        <f>IF('Solar prot device - data'!G52&lt;&gt;"",'Solar prot device - data'!G52,"")</f>
        <v/>
      </c>
      <c r="H52" s="140" t="str">
        <f>IF('Solar prot device - data'!H52&lt;&gt;"",'Solar prot device - data'!H52,"")</f>
        <v/>
      </c>
      <c r="I52" s="140" t="str">
        <f>IF('Solar prot device - data'!I52&lt;&gt;"",'Solar prot device - data'!I52,"")</f>
        <v/>
      </c>
      <c r="J52" s="141" t="str">
        <f>IF('Solar prot device - data'!J52&lt;&gt;"",'Solar prot device - data'!J52,"")</f>
        <v/>
      </c>
      <c r="K52" s="142" t="str">
        <f t="shared" si="12"/>
        <v/>
      </c>
      <c r="L52" s="143" t="str">
        <f t="shared" si="13"/>
        <v/>
      </c>
      <c r="M52" s="144" t="str">
        <f t="shared" si="14"/>
        <v/>
      </c>
      <c r="N52" s="142" t="str">
        <f t="shared" si="15"/>
        <v/>
      </c>
      <c r="O52" s="145" t="str">
        <f t="shared" si="16"/>
        <v/>
      </c>
      <c r="P52" s="142" t="str">
        <f t="shared" si="10"/>
        <v/>
      </c>
      <c r="Q52" s="145" t="str">
        <f t="shared" si="11"/>
        <v/>
      </c>
      <c r="R52" s="142" t="str">
        <f t="shared" si="17"/>
        <v/>
      </c>
      <c r="S52" s="145" t="str">
        <f t="shared" si="18"/>
        <v/>
      </c>
      <c r="U52" s="146" t="str">
        <f t="shared" si="19"/>
        <v/>
      </c>
      <c r="V52" s="147" t="str">
        <f t="shared" si="20"/>
        <v/>
      </c>
      <c r="W52" s="144" t="str">
        <f t="shared" si="21"/>
        <v/>
      </c>
    </row>
    <row r="53" spans="2:23" x14ac:dyDescent="0.2">
      <c r="B53" s="138">
        <f>'Solar prot device - data'!B53</f>
        <v>39</v>
      </c>
      <c r="C53" s="139" t="str">
        <f>IF('Solar prot device - data'!C53&lt;&gt;"",C$6&amp;" + "&amp;'Solar prot device - data'!C53,"")</f>
        <v/>
      </c>
      <c r="D53" s="140" t="str">
        <f>IF('Solar prot device - data'!D53&lt;&gt;"",'Solar prot device - data'!D53,"")</f>
        <v/>
      </c>
      <c r="E53" s="140" t="str">
        <f>IF('Solar prot device - data'!E53&lt;&gt;"",'Solar prot device - data'!E53,"")</f>
        <v/>
      </c>
      <c r="F53" s="140" t="str">
        <f>IF('Solar prot device - data'!F53&lt;&gt;"",'Solar prot device - data'!F53,"")</f>
        <v/>
      </c>
      <c r="G53" s="140" t="str">
        <f>IF('Solar prot device - data'!G53&lt;&gt;"",'Solar prot device - data'!G53,"")</f>
        <v/>
      </c>
      <c r="H53" s="140" t="str">
        <f>IF('Solar prot device - data'!H53&lt;&gt;"",'Solar prot device - data'!H53,"")</f>
        <v/>
      </c>
      <c r="I53" s="140" t="str">
        <f>IF('Solar prot device - data'!I53&lt;&gt;"",'Solar prot device - data'!I53,"")</f>
        <v/>
      </c>
      <c r="J53" s="141" t="str">
        <f>IF('Solar prot device - data'!J53&lt;&gt;"",'Solar prot device - data'!J53,"")</f>
        <v/>
      </c>
      <c r="K53" s="142" t="str">
        <f t="shared" si="12"/>
        <v/>
      </c>
      <c r="L53" s="143" t="str">
        <f t="shared" si="13"/>
        <v/>
      </c>
      <c r="M53" s="144" t="str">
        <f t="shared" si="14"/>
        <v/>
      </c>
      <c r="N53" s="142" t="str">
        <f t="shared" si="15"/>
        <v/>
      </c>
      <c r="O53" s="145" t="str">
        <f t="shared" si="16"/>
        <v/>
      </c>
      <c r="P53" s="142" t="str">
        <f t="shared" si="10"/>
        <v/>
      </c>
      <c r="Q53" s="145" t="str">
        <f t="shared" si="11"/>
        <v/>
      </c>
      <c r="R53" s="142" t="str">
        <f t="shared" si="17"/>
        <v/>
      </c>
      <c r="S53" s="145" t="str">
        <f t="shared" si="18"/>
        <v/>
      </c>
      <c r="U53" s="146" t="str">
        <f t="shared" si="19"/>
        <v/>
      </c>
      <c r="V53" s="147" t="str">
        <f t="shared" si="20"/>
        <v/>
      </c>
      <c r="W53" s="144" t="str">
        <f t="shared" si="21"/>
        <v/>
      </c>
    </row>
    <row r="54" spans="2:23" x14ac:dyDescent="0.2">
      <c r="B54" s="138">
        <f>'Solar prot device - data'!B54</f>
        <v>40</v>
      </c>
      <c r="C54" s="139" t="str">
        <f>IF('Solar prot device - data'!C54&lt;&gt;"",C$6&amp;" + "&amp;'Solar prot device - data'!C54,"")</f>
        <v/>
      </c>
      <c r="D54" s="140" t="str">
        <f>IF('Solar prot device - data'!D54&lt;&gt;"",'Solar prot device - data'!D54,"")</f>
        <v/>
      </c>
      <c r="E54" s="140" t="str">
        <f>IF('Solar prot device - data'!E54&lt;&gt;"",'Solar prot device - data'!E54,"")</f>
        <v/>
      </c>
      <c r="F54" s="140" t="str">
        <f>IF('Solar prot device - data'!F54&lt;&gt;"",'Solar prot device - data'!F54,"")</f>
        <v/>
      </c>
      <c r="G54" s="140" t="str">
        <f>IF('Solar prot device - data'!G54&lt;&gt;"",'Solar prot device - data'!G54,"")</f>
        <v/>
      </c>
      <c r="H54" s="140" t="str">
        <f>IF('Solar prot device - data'!H54&lt;&gt;"",'Solar prot device - data'!H54,"")</f>
        <v/>
      </c>
      <c r="I54" s="140" t="str">
        <f>IF('Solar prot device - data'!I54&lt;&gt;"",'Solar prot device - data'!I54,"")</f>
        <v/>
      </c>
      <c r="J54" s="141" t="str">
        <f>IF('Solar prot device - data'!J54&lt;&gt;"",'Solar prot device - data'!J54,"")</f>
        <v/>
      </c>
      <c r="K54" s="142" t="str">
        <f t="shared" si="12"/>
        <v/>
      </c>
      <c r="L54" s="143" t="str">
        <f t="shared" si="13"/>
        <v/>
      </c>
      <c r="M54" s="144" t="str">
        <f t="shared" si="14"/>
        <v/>
      </c>
      <c r="N54" s="142" t="str">
        <f t="shared" si="15"/>
        <v/>
      </c>
      <c r="O54" s="145" t="str">
        <f t="shared" si="16"/>
        <v/>
      </c>
      <c r="P54" s="142" t="str">
        <f t="shared" si="10"/>
        <v/>
      </c>
      <c r="Q54" s="145" t="str">
        <f t="shared" si="11"/>
        <v/>
      </c>
      <c r="R54" s="142" t="str">
        <f t="shared" si="17"/>
        <v/>
      </c>
      <c r="S54" s="145" t="str">
        <f t="shared" si="18"/>
        <v/>
      </c>
      <c r="U54" s="146" t="str">
        <f t="shared" si="19"/>
        <v/>
      </c>
      <c r="V54" s="147" t="str">
        <f t="shared" si="20"/>
        <v/>
      </c>
      <c r="W54" s="144" t="str">
        <f t="shared" si="21"/>
        <v/>
      </c>
    </row>
    <row r="55" spans="2:23" x14ac:dyDescent="0.2">
      <c r="B55" s="138">
        <f>'Solar prot device - data'!B55</f>
        <v>41</v>
      </c>
      <c r="C55" s="139" t="str">
        <f>IF('Solar prot device - data'!C55&lt;&gt;"",C$6&amp;" + "&amp;'Solar prot device - data'!C55,"")</f>
        <v/>
      </c>
      <c r="D55" s="140" t="str">
        <f>IF('Solar prot device - data'!D55&lt;&gt;"",'Solar prot device - data'!D55,"")</f>
        <v/>
      </c>
      <c r="E55" s="140" t="str">
        <f>IF('Solar prot device - data'!E55&lt;&gt;"",'Solar prot device - data'!E55,"")</f>
        <v/>
      </c>
      <c r="F55" s="140" t="str">
        <f>IF('Solar prot device - data'!F55&lt;&gt;"",'Solar prot device - data'!F55,"")</f>
        <v/>
      </c>
      <c r="G55" s="140" t="str">
        <f>IF('Solar prot device - data'!G55&lt;&gt;"",'Solar prot device - data'!G55,"")</f>
        <v/>
      </c>
      <c r="H55" s="140" t="str">
        <f>IF('Solar prot device - data'!H55&lt;&gt;"",'Solar prot device - data'!H55,"")</f>
        <v/>
      </c>
      <c r="I55" s="140" t="str">
        <f>IF('Solar prot device - data'!I55&lt;&gt;"",'Solar prot device - data'!I55,"")</f>
        <v/>
      </c>
      <c r="J55" s="141" t="str">
        <f>IF('Solar prot device - data'!J55&lt;&gt;"",'Solar prot device - data'!J55,"")</f>
        <v/>
      </c>
      <c r="K55" s="142" t="str">
        <f t="shared" si="12"/>
        <v/>
      </c>
      <c r="L55" s="143" t="str">
        <f t="shared" si="13"/>
        <v/>
      </c>
      <c r="M55" s="144" t="str">
        <f t="shared" si="14"/>
        <v/>
      </c>
      <c r="N55" s="142" t="str">
        <f t="shared" si="15"/>
        <v/>
      </c>
      <c r="O55" s="145" t="str">
        <f t="shared" si="16"/>
        <v/>
      </c>
      <c r="P55" s="142" t="str">
        <f t="shared" si="10"/>
        <v/>
      </c>
      <c r="Q55" s="145" t="str">
        <f t="shared" si="11"/>
        <v/>
      </c>
      <c r="R55" s="142" t="str">
        <f t="shared" si="17"/>
        <v/>
      </c>
      <c r="S55" s="145" t="str">
        <f t="shared" si="18"/>
        <v/>
      </c>
      <c r="U55" s="146" t="str">
        <f t="shared" si="19"/>
        <v/>
      </c>
      <c r="V55" s="147" t="str">
        <f t="shared" si="20"/>
        <v/>
      </c>
      <c r="W55" s="144" t="str">
        <f t="shared" si="21"/>
        <v/>
      </c>
    </row>
    <row r="56" spans="2:23" x14ac:dyDescent="0.2">
      <c r="B56" s="138">
        <f>'Solar prot device - data'!B56</f>
        <v>42</v>
      </c>
      <c r="C56" s="139" t="str">
        <f>IF('Solar prot device - data'!C56&lt;&gt;"",C$6&amp;" + "&amp;'Solar prot device - data'!C56,"")</f>
        <v/>
      </c>
      <c r="D56" s="140" t="str">
        <f>IF('Solar prot device - data'!D56&lt;&gt;"",'Solar prot device - data'!D56,"")</f>
        <v/>
      </c>
      <c r="E56" s="140" t="str">
        <f>IF('Solar prot device - data'!E56&lt;&gt;"",'Solar prot device - data'!E56,"")</f>
        <v/>
      </c>
      <c r="F56" s="140" t="str">
        <f>IF('Solar prot device - data'!F56&lt;&gt;"",'Solar prot device - data'!F56,"")</f>
        <v/>
      </c>
      <c r="G56" s="140" t="str">
        <f>IF('Solar prot device - data'!G56&lt;&gt;"",'Solar prot device - data'!G56,"")</f>
        <v/>
      </c>
      <c r="H56" s="140" t="str">
        <f>IF('Solar prot device - data'!H56&lt;&gt;"",'Solar prot device - data'!H56,"")</f>
        <v/>
      </c>
      <c r="I56" s="140" t="str">
        <f>IF('Solar prot device - data'!I56&lt;&gt;"",'Solar prot device - data'!I56,"")</f>
        <v/>
      </c>
      <c r="J56" s="141" t="str">
        <f>IF('Solar prot device - data'!J56&lt;&gt;"",'Solar prot device - data'!J56,"")</f>
        <v/>
      </c>
      <c r="K56" s="142" t="str">
        <f t="shared" si="12"/>
        <v/>
      </c>
      <c r="L56" s="143" t="str">
        <f t="shared" si="13"/>
        <v/>
      </c>
      <c r="M56" s="144" t="str">
        <f t="shared" si="14"/>
        <v/>
      </c>
      <c r="N56" s="142" t="str">
        <f t="shared" si="15"/>
        <v/>
      </c>
      <c r="O56" s="145" t="str">
        <f t="shared" si="16"/>
        <v/>
      </c>
      <c r="P56" s="142" t="str">
        <f t="shared" si="10"/>
        <v/>
      </c>
      <c r="Q56" s="145" t="str">
        <f t="shared" si="11"/>
        <v/>
      </c>
      <c r="R56" s="142" t="str">
        <f t="shared" si="17"/>
        <v/>
      </c>
      <c r="S56" s="145" t="str">
        <f t="shared" si="18"/>
        <v/>
      </c>
      <c r="U56" s="146" t="str">
        <f t="shared" si="19"/>
        <v/>
      </c>
      <c r="V56" s="147" t="str">
        <f t="shared" si="20"/>
        <v/>
      </c>
      <c r="W56" s="144" t="str">
        <f t="shared" si="21"/>
        <v/>
      </c>
    </row>
    <row r="57" spans="2:23" x14ac:dyDescent="0.2">
      <c r="B57" s="138">
        <f>'Solar prot device - data'!B57</f>
        <v>43</v>
      </c>
      <c r="C57" s="139" t="str">
        <f>IF('Solar prot device - data'!C57&lt;&gt;"",C$6&amp;" + "&amp;'Solar prot device - data'!C57,"")</f>
        <v/>
      </c>
      <c r="D57" s="140" t="str">
        <f>IF('Solar prot device - data'!D57&lt;&gt;"",'Solar prot device - data'!D57,"")</f>
        <v/>
      </c>
      <c r="E57" s="140" t="str">
        <f>IF('Solar prot device - data'!E57&lt;&gt;"",'Solar prot device - data'!E57,"")</f>
        <v/>
      </c>
      <c r="F57" s="140" t="str">
        <f>IF('Solar prot device - data'!F57&lt;&gt;"",'Solar prot device - data'!F57,"")</f>
        <v/>
      </c>
      <c r="G57" s="140" t="str">
        <f>IF('Solar prot device - data'!G57&lt;&gt;"",'Solar prot device - data'!G57,"")</f>
        <v/>
      </c>
      <c r="H57" s="140" t="str">
        <f>IF('Solar prot device - data'!H57&lt;&gt;"",'Solar prot device - data'!H57,"")</f>
        <v/>
      </c>
      <c r="I57" s="140" t="str">
        <f>IF('Solar prot device - data'!I57&lt;&gt;"",'Solar prot device - data'!I57,"")</f>
        <v/>
      </c>
      <c r="J57" s="141" t="str">
        <f>IF('Solar prot device - data'!J57&lt;&gt;"",'Solar prot device - data'!J57,"")</f>
        <v/>
      </c>
      <c r="K57" s="142" t="str">
        <f t="shared" si="12"/>
        <v/>
      </c>
      <c r="L57" s="143" t="str">
        <f t="shared" si="13"/>
        <v/>
      </c>
      <c r="M57" s="144" t="str">
        <f t="shared" si="14"/>
        <v/>
      </c>
      <c r="N57" s="142" t="str">
        <f t="shared" si="15"/>
        <v/>
      </c>
      <c r="O57" s="145" t="str">
        <f t="shared" si="16"/>
        <v/>
      </c>
      <c r="P57" s="142" t="str">
        <f t="shared" si="10"/>
        <v/>
      </c>
      <c r="Q57" s="145" t="str">
        <f t="shared" si="11"/>
        <v/>
      </c>
      <c r="R57" s="142" t="str">
        <f t="shared" si="17"/>
        <v/>
      </c>
      <c r="S57" s="145" t="str">
        <f t="shared" si="18"/>
        <v/>
      </c>
      <c r="U57" s="146" t="str">
        <f t="shared" si="19"/>
        <v/>
      </c>
      <c r="V57" s="147" t="str">
        <f t="shared" si="20"/>
        <v/>
      </c>
      <c r="W57" s="144" t="str">
        <f t="shared" si="21"/>
        <v/>
      </c>
    </row>
    <row r="58" spans="2:23" x14ac:dyDescent="0.2">
      <c r="B58" s="138">
        <f>'Solar prot device - data'!B58</f>
        <v>44</v>
      </c>
      <c r="C58" s="139" t="str">
        <f>IF('Solar prot device - data'!C58&lt;&gt;"",C$6&amp;" + "&amp;'Solar prot device - data'!C58,"")</f>
        <v/>
      </c>
      <c r="D58" s="140" t="str">
        <f>IF('Solar prot device - data'!D58&lt;&gt;"",'Solar prot device - data'!D58,"")</f>
        <v/>
      </c>
      <c r="E58" s="140" t="str">
        <f>IF('Solar prot device - data'!E58&lt;&gt;"",'Solar prot device - data'!E58,"")</f>
        <v/>
      </c>
      <c r="F58" s="140" t="str">
        <f>IF('Solar prot device - data'!F58&lt;&gt;"",'Solar prot device - data'!F58,"")</f>
        <v/>
      </c>
      <c r="G58" s="140" t="str">
        <f>IF('Solar prot device - data'!G58&lt;&gt;"",'Solar prot device - data'!G58,"")</f>
        <v/>
      </c>
      <c r="H58" s="140" t="str">
        <f>IF('Solar prot device - data'!H58&lt;&gt;"",'Solar prot device - data'!H58,"")</f>
        <v/>
      </c>
      <c r="I58" s="140" t="str">
        <f>IF('Solar prot device - data'!I58&lt;&gt;"",'Solar prot device - data'!I58,"")</f>
        <v/>
      </c>
      <c r="J58" s="141" t="str">
        <f>IF('Solar prot device - data'!J58&lt;&gt;"",'Solar prot device - data'!J58,"")</f>
        <v/>
      </c>
      <c r="K58" s="142" t="str">
        <f t="shared" si="12"/>
        <v/>
      </c>
      <c r="L58" s="143" t="str">
        <f t="shared" si="13"/>
        <v/>
      </c>
      <c r="M58" s="144" t="str">
        <f t="shared" si="14"/>
        <v/>
      </c>
      <c r="N58" s="142" t="str">
        <f t="shared" si="15"/>
        <v/>
      </c>
      <c r="O58" s="145" t="str">
        <f t="shared" si="16"/>
        <v/>
      </c>
      <c r="P58" s="142" t="str">
        <f t="shared" si="10"/>
        <v/>
      </c>
      <c r="Q58" s="145" t="str">
        <f t="shared" si="11"/>
        <v/>
      </c>
      <c r="R58" s="142" t="str">
        <f t="shared" si="17"/>
        <v/>
      </c>
      <c r="S58" s="145" t="str">
        <f t="shared" si="18"/>
        <v/>
      </c>
      <c r="U58" s="146" t="str">
        <f t="shared" si="19"/>
        <v/>
      </c>
      <c r="V58" s="147" t="str">
        <f t="shared" si="20"/>
        <v/>
      </c>
      <c r="W58" s="144" t="str">
        <f t="shared" si="21"/>
        <v/>
      </c>
    </row>
    <row r="59" spans="2:23" x14ac:dyDescent="0.2">
      <c r="B59" s="138">
        <f>'Solar prot device - data'!B59</f>
        <v>45</v>
      </c>
      <c r="C59" s="139" t="str">
        <f>IF('Solar prot device - data'!C59&lt;&gt;"",C$6&amp;" + "&amp;'Solar prot device - data'!C59,"")</f>
        <v/>
      </c>
      <c r="D59" s="140" t="str">
        <f>IF('Solar prot device - data'!D59&lt;&gt;"",'Solar prot device - data'!D59,"")</f>
        <v/>
      </c>
      <c r="E59" s="140" t="str">
        <f>IF('Solar prot device - data'!E59&lt;&gt;"",'Solar prot device - data'!E59,"")</f>
        <v/>
      </c>
      <c r="F59" s="140" t="str">
        <f>IF('Solar prot device - data'!F59&lt;&gt;"",'Solar prot device - data'!F59,"")</f>
        <v/>
      </c>
      <c r="G59" s="140" t="str">
        <f>IF('Solar prot device - data'!G59&lt;&gt;"",'Solar prot device - data'!G59,"")</f>
        <v/>
      </c>
      <c r="H59" s="140" t="str">
        <f>IF('Solar prot device - data'!H59&lt;&gt;"",'Solar prot device - data'!H59,"")</f>
        <v/>
      </c>
      <c r="I59" s="140" t="str">
        <f>IF('Solar prot device - data'!I59&lt;&gt;"",'Solar prot device - data'!I59,"")</f>
        <v/>
      </c>
      <c r="J59" s="141" t="str">
        <f>IF('Solar prot device - data'!J59&lt;&gt;"",'Solar prot device - data'!J59,"")</f>
        <v/>
      </c>
      <c r="K59" s="142" t="str">
        <f t="shared" si="12"/>
        <v/>
      </c>
      <c r="L59" s="143" t="str">
        <f t="shared" si="13"/>
        <v/>
      </c>
      <c r="M59" s="144" t="str">
        <f t="shared" si="14"/>
        <v/>
      </c>
      <c r="N59" s="142" t="str">
        <f t="shared" si="15"/>
        <v/>
      </c>
      <c r="O59" s="145" t="str">
        <f t="shared" si="16"/>
        <v/>
      </c>
      <c r="P59" s="142" t="str">
        <f t="shared" si="10"/>
        <v/>
      </c>
      <c r="Q59" s="145" t="str">
        <f t="shared" si="11"/>
        <v/>
      </c>
      <c r="R59" s="142" t="str">
        <f t="shared" si="17"/>
        <v/>
      </c>
      <c r="S59" s="145" t="str">
        <f t="shared" si="18"/>
        <v/>
      </c>
      <c r="U59" s="146" t="str">
        <f t="shared" si="19"/>
        <v/>
      </c>
      <c r="V59" s="147" t="str">
        <f t="shared" si="20"/>
        <v/>
      </c>
      <c r="W59" s="144" t="str">
        <f t="shared" si="21"/>
        <v/>
      </c>
    </row>
    <row r="60" spans="2:23" x14ac:dyDescent="0.2">
      <c r="B60" s="138">
        <f>'Solar prot device - data'!B60</f>
        <v>46</v>
      </c>
      <c r="C60" s="139" t="str">
        <f>IF('Solar prot device - data'!C60&lt;&gt;"",C$6&amp;" + "&amp;'Solar prot device - data'!C60,"")</f>
        <v/>
      </c>
      <c r="D60" s="140" t="str">
        <f>IF('Solar prot device - data'!D60&lt;&gt;"",'Solar prot device - data'!D60,"")</f>
        <v/>
      </c>
      <c r="E60" s="140" t="str">
        <f>IF('Solar prot device - data'!E60&lt;&gt;"",'Solar prot device - data'!E60,"")</f>
        <v/>
      </c>
      <c r="F60" s="140" t="str">
        <f>IF('Solar prot device - data'!F60&lt;&gt;"",'Solar prot device - data'!F60,"")</f>
        <v/>
      </c>
      <c r="G60" s="140" t="str">
        <f>IF('Solar prot device - data'!G60&lt;&gt;"",'Solar prot device - data'!G60,"")</f>
        <v/>
      </c>
      <c r="H60" s="140" t="str">
        <f>IF('Solar prot device - data'!H60&lt;&gt;"",'Solar prot device - data'!H60,"")</f>
        <v/>
      </c>
      <c r="I60" s="140" t="str">
        <f>IF('Solar prot device - data'!I60&lt;&gt;"",'Solar prot device - data'!I60,"")</f>
        <v/>
      </c>
      <c r="J60" s="141" t="str">
        <f>IF('Solar prot device - data'!J60&lt;&gt;"",'Solar prot device - data'!J60,"")</f>
        <v/>
      </c>
      <c r="K60" s="142" t="str">
        <f t="shared" si="12"/>
        <v/>
      </c>
      <c r="L60" s="143" t="str">
        <f t="shared" si="13"/>
        <v/>
      </c>
      <c r="M60" s="144" t="str">
        <f t="shared" si="14"/>
        <v/>
      </c>
      <c r="N60" s="142" t="str">
        <f t="shared" si="15"/>
        <v/>
      </c>
      <c r="O60" s="145" t="str">
        <f t="shared" si="16"/>
        <v/>
      </c>
      <c r="P60" s="142" t="str">
        <f t="shared" si="10"/>
        <v/>
      </c>
      <c r="Q60" s="145" t="str">
        <f t="shared" si="11"/>
        <v/>
      </c>
      <c r="R60" s="142" t="str">
        <f t="shared" si="17"/>
        <v/>
      </c>
      <c r="S60" s="145" t="str">
        <f t="shared" si="18"/>
        <v/>
      </c>
      <c r="U60" s="146" t="str">
        <f t="shared" si="19"/>
        <v/>
      </c>
      <c r="V60" s="147" t="str">
        <f t="shared" si="20"/>
        <v/>
      </c>
      <c r="W60" s="144" t="str">
        <f t="shared" si="21"/>
        <v/>
      </c>
    </row>
    <row r="61" spans="2:23" x14ac:dyDescent="0.2">
      <c r="B61" s="138">
        <f>'Solar prot device - data'!B61</f>
        <v>47</v>
      </c>
      <c r="C61" s="139" t="str">
        <f>IF('Solar prot device - data'!C61&lt;&gt;"",C$6&amp;" + "&amp;'Solar prot device - data'!C61,"")</f>
        <v/>
      </c>
      <c r="D61" s="140" t="str">
        <f>IF('Solar prot device - data'!D61&lt;&gt;"",'Solar prot device - data'!D61,"")</f>
        <v/>
      </c>
      <c r="E61" s="140" t="str">
        <f>IF('Solar prot device - data'!E61&lt;&gt;"",'Solar prot device - data'!E61,"")</f>
        <v/>
      </c>
      <c r="F61" s="140" t="str">
        <f>IF('Solar prot device - data'!F61&lt;&gt;"",'Solar prot device - data'!F61,"")</f>
        <v/>
      </c>
      <c r="G61" s="140" t="str">
        <f>IF('Solar prot device - data'!G61&lt;&gt;"",'Solar prot device - data'!G61,"")</f>
        <v/>
      </c>
      <c r="H61" s="140" t="str">
        <f>IF('Solar prot device - data'!H61&lt;&gt;"",'Solar prot device - data'!H61,"")</f>
        <v/>
      </c>
      <c r="I61" s="140" t="str">
        <f>IF('Solar prot device - data'!I61&lt;&gt;"",'Solar prot device - data'!I61,"")</f>
        <v/>
      </c>
      <c r="J61" s="141" t="str">
        <f>IF('Solar prot device - data'!J61&lt;&gt;"",'Solar prot device - data'!J61,"")</f>
        <v/>
      </c>
      <c r="K61" s="142" t="str">
        <f t="shared" si="12"/>
        <v/>
      </c>
      <c r="L61" s="143" t="str">
        <f t="shared" si="13"/>
        <v/>
      </c>
      <c r="M61" s="144" t="str">
        <f t="shared" si="14"/>
        <v/>
      </c>
      <c r="N61" s="142" t="str">
        <f t="shared" si="15"/>
        <v/>
      </c>
      <c r="O61" s="145" t="str">
        <f t="shared" si="16"/>
        <v/>
      </c>
      <c r="P61" s="142" t="str">
        <f t="shared" si="10"/>
        <v/>
      </c>
      <c r="Q61" s="145" t="str">
        <f t="shared" si="11"/>
        <v/>
      </c>
      <c r="R61" s="142" t="str">
        <f t="shared" si="17"/>
        <v/>
      </c>
      <c r="S61" s="145" t="str">
        <f t="shared" si="18"/>
        <v/>
      </c>
      <c r="U61" s="146" t="str">
        <f t="shared" si="19"/>
        <v/>
      </c>
      <c r="V61" s="147" t="str">
        <f t="shared" si="20"/>
        <v/>
      </c>
      <c r="W61" s="144" t="str">
        <f t="shared" si="21"/>
        <v/>
      </c>
    </row>
    <row r="62" spans="2:23" x14ac:dyDescent="0.2">
      <c r="B62" s="138">
        <f>'Solar prot device - data'!B62</f>
        <v>48</v>
      </c>
      <c r="C62" s="139" t="str">
        <f>IF('Solar prot device - data'!C62&lt;&gt;"",C$6&amp;" + "&amp;'Solar prot device - data'!C62,"")</f>
        <v/>
      </c>
      <c r="D62" s="140" t="str">
        <f>IF('Solar prot device - data'!D62&lt;&gt;"",'Solar prot device - data'!D62,"")</f>
        <v/>
      </c>
      <c r="E62" s="140" t="str">
        <f>IF('Solar prot device - data'!E62&lt;&gt;"",'Solar prot device - data'!E62,"")</f>
        <v/>
      </c>
      <c r="F62" s="140" t="str">
        <f>IF('Solar prot device - data'!F62&lt;&gt;"",'Solar prot device - data'!F62,"")</f>
        <v/>
      </c>
      <c r="G62" s="140" t="str">
        <f>IF('Solar prot device - data'!G62&lt;&gt;"",'Solar prot device - data'!G62,"")</f>
        <v/>
      </c>
      <c r="H62" s="140" t="str">
        <f>IF('Solar prot device - data'!H62&lt;&gt;"",'Solar prot device - data'!H62,"")</f>
        <v/>
      </c>
      <c r="I62" s="140" t="str">
        <f>IF('Solar prot device - data'!I62&lt;&gt;"",'Solar prot device - data'!I62,"")</f>
        <v/>
      </c>
      <c r="J62" s="141" t="str">
        <f>IF('Solar prot device - data'!J62&lt;&gt;"",'Solar prot device - data'!J62,"")</f>
        <v/>
      </c>
      <c r="K62" s="142" t="str">
        <f t="shared" si="12"/>
        <v/>
      </c>
      <c r="L62" s="143" t="str">
        <f t="shared" si="13"/>
        <v/>
      </c>
      <c r="M62" s="144" t="str">
        <f t="shared" si="14"/>
        <v/>
      </c>
      <c r="N62" s="142" t="str">
        <f t="shared" si="15"/>
        <v/>
      </c>
      <c r="O62" s="145" t="str">
        <f t="shared" si="16"/>
        <v/>
      </c>
      <c r="P62" s="142" t="str">
        <f t="shared" si="10"/>
        <v/>
      </c>
      <c r="Q62" s="145" t="str">
        <f t="shared" si="11"/>
        <v/>
      </c>
      <c r="R62" s="142" t="str">
        <f t="shared" si="17"/>
        <v/>
      </c>
      <c r="S62" s="145" t="str">
        <f t="shared" si="18"/>
        <v/>
      </c>
      <c r="U62" s="146" t="str">
        <f t="shared" si="19"/>
        <v/>
      </c>
      <c r="V62" s="147" t="str">
        <f t="shared" si="20"/>
        <v/>
      </c>
      <c r="W62" s="144" t="str">
        <f t="shared" si="21"/>
        <v/>
      </c>
    </row>
    <row r="63" spans="2:23" x14ac:dyDescent="0.2">
      <c r="B63" s="138">
        <f>'Solar prot device - data'!B63</f>
        <v>49</v>
      </c>
      <c r="C63" s="139" t="str">
        <f>IF('Solar prot device - data'!C63&lt;&gt;"",C$6&amp;" + "&amp;'Solar prot device - data'!C63,"")</f>
        <v/>
      </c>
      <c r="D63" s="140" t="str">
        <f>IF('Solar prot device - data'!D63&lt;&gt;"",'Solar prot device - data'!D63,"")</f>
        <v/>
      </c>
      <c r="E63" s="140" t="str">
        <f>IF('Solar prot device - data'!E63&lt;&gt;"",'Solar prot device - data'!E63,"")</f>
        <v/>
      </c>
      <c r="F63" s="140" t="str">
        <f>IF('Solar prot device - data'!F63&lt;&gt;"",'Solar prot device - data'!F63,"")</f>
        <v/>
      </c>
      <c r="G63" s="140" t="str">
        <f>IF('Solar prot device - data'!G63&lt;&gt;"",'Solar prot device - data'!G63,"")</f>
        <v/>
      </c>
      <c r="H63" s="140" t="str">
        <f>IF('Solar prot device - data'!H63&lt;&gt;"",'Solar prot device - data'!H63,"")</f>
        <v/>
      </c>
      <c r="I63" s="140" t="str">
        <f>IF('Solar prot device - data'!I63&lt;&gt;"",'Solar prot device - data'!I63,"")</f>
        <v/>
      </c>
      <c r="J63" s="141" t="str">
        <f>IF('Solar prot device - data'!J63&lt;&gt;"",'Solar prot device - data'!J63,"")</f>
        <v/>
      </c>
      <c r="K63" s="142" t="str">
        <f t="shared" si="12"/>
        <v/>
      </c>
      <c r="L63" s="143" t="str">
        <f t="shared" si="13"/>
        <v/>
      </c>
      <c r="M63" s="144" t="str">
        <f t="shared" si="14"/>
        <v/>
      </c>
      <c r="N63" s="142" t="str">
        <f t="shared" si="15"/>
        <v/>
      </c>
      <c r="O63" s="145" t="str">
        <f t="shared" si="16"/>
        <v/>
      </c>
      <c r="P63" s="142" t="str">
        <f t="shared" si="10"/>
        <v/>
      </c>
      <c r="Q63" s="145" t="str">
        <f t="shared" si="11"/>
        <v/>
      </c>
      <c r="R63" s="142" t="str">
        <f t="shared" si="17"/>
        <v/>
      </c>
      <c r="S63" s="145" t="str">
        <f t="shared" si="18"/>
        <v/>
      </c>
      <c r="U63" s="146" t="str">
        <f t="shared" si="19"/>
        <v/>
      </c>
      <c r="V63" s="147" t="str">
        <f t="shared" si="20"/>
        <v/>
      </c>
      <c r="W63" s="144" t="str">
        <f t="shared" si="21"/>
        <v/>
      </c>
    </row>
    <row r="64" spans="2:23" x14ac:dyDescent="0.2">
      <c r="B64" s="138">
        <f>'Solar prot device - data'!B64</f>
        <v>50</v>
      </c>
      <c r="C64" s="139" t="str">
        <f>IF('Solar prot device - data'!C64&lt;&gt;"",C$6&amp;" + "&amp;'Solar prot device - data'!C64,"")</f>
        <v/>
      </c>
      <c r="D64" s="140" t="str">
        <f>IF('Solar prot device - data'!D64&lt;&gt;"",'Solar prot device - data'!D64,"")</f>
        <v/>
      </c>
      <c r="E64" s="140" t="str">
        <f>IF('Solar prot device - data'!E64&lt;&gt;"",'Solar prot device - data'!E64,"")</f>
        <v/>
      </c>
      <c r="F64" s="140" t="str">
        <f>IF('Solar prot device - data'!F64&lt;&gt;"",'Solar prot device - data'!F64,"")</f>
        <v/>
      </c>
      <c r="G64" s="140" t="str">
        <f>IF('Solar prot device - data'!G64&lt;&gt;"",'Solar prot device - data'!G64,"")</f>
        <v/>
      </c>
      <c r="H64" s="140" t="str">
        <f>IF('Solar prot device - data'!H64&lt;&gt;"",'Solar prot device - data'!H64,"")</f>
        <v/>
      </c>
      <c r="I64" s="140" t="str">
        <f>IF('Solar prot device - data'!I64&lt;&gt;"",'Solar prot device - data'!I64,"")</f>
        <v/>
      </c>
      <c r="J64" s="141" t="str">
        <f>IF('Solar prot device - data'!J64&lt;&gt;"",'Solar prot device - data'!J64,"")</f>
        <v/>
      </c>
      <c r="K64" s="142" t="str">
        <f t="shared" si="12"/>
        <v/>
      </c>
      <c r="L64" s="143" t="str">
        <f t="shared" si="13"/>
        <v/>
      </c>
      <c r="M64" s="144" t="str">
        <f t="shared" si="14"/>
        <v/>
      </c>
      <c r="N64" s="142" t="str">
        <f t="shared" si="15"/>
        <v/>
      </c>
      <c r="O64" s="145" t="str">
        <f t="shared" si="16"/>
        <v/>
      </c>
      <c r="P64" s="142" t="str">
        <f t="shared" si="10"/>
        <v/>
      </c>
      <c r="Q64" s="145" t="str">
        <f t="shared" si="11"/>
        <v/>
      </c>
      <c r="R64" s="142" t="str">
        <f t="shared" si="17"/>
        <v/>
      </c>
      <c r="S64" s="145" t="str">
        <f t="shared" si="18"/>
        <v/>
      </c>
      <c r="U64" s="146" t="str">
        <f t="shared" si="19"/>
        <v/>
      </c>
      <c r="V64" s="147" t="str">
        <f t="shared" si="20"/>
        <v/>
      </c>
      <c r="W64" s="144" t="str">
        <f t="shared" si="21"/>
        <v/>
      </c>
    </row>
    <row r="65" spans="2:23" x14ac:dyDescent="0.2">
      <c r="B65" s="138">
        <f>'Solar prot device - data'!B65</f>
        <v>51</v>
      </c>
      <c r="C65" s="139" t="str">
        <f>IF('Solar prot device - data'!C65&lt;&gt;"",C$6&amp;" + "&amp;'Solar prot device - data'!C65,"")</f>
        <v/>
      </c>
      <c r="D65" s="140" t="str">
        <f>IF('Solar prot device - data'!D65&lt;&gt;"",'Solar prot device - data'!D65,"")</f>
        <v/>
      </c>
      <c r="E65" s="140" t="str">
        <f>IF('Solar prot device - data'!E65&lt;&gt;"",'Solar prot device - data'!E65,"")</f>
        <v/>
      </c>
      <c r="F65" s="140" t="str">
        <f>IF('Solar prot device - data'!F65&lt;&gt;"",'Solar prot device - data'!F65,"")</f>
        <v/>
      </c>
      <c r="G65" s="140" t="str">
        <f>IF('Solar prot device - data'!G65&lt;&gt;"",'Solar prot device - data'!G65,"")</f>
        <v/>
      </c>
      <c r="H65" s="140" t="str">
        <f>IF('Solar prot device - data'!H65&lt;&gt;"",'Solar prot device - data'!H65,"")</f>
        <v/>
      </c>
      <c r="I65" s="140" t="str">
        <f>IF('Solar prot device - data'!I65&lt;&gt;"",'Solar prot device - data'!I65,"")</f>
        <v/>
      </c>
      <c r="J65" s="141" t="str">
        <f>IF('Solar prot device - data'!J65&lt;&gt;"",'Solar prot device - data'!J65,"")</f>
        <v/>
      </c>
      <c r="K65" s="142" t="str">
        <f t="shared" si="12"/>
        <v/>
      </c>
      <c r="L65" s="143" t="str">
        <f t="shared" si="13"/>
        <v/>
      </c>
      <c r="M65" s="144" t="str">
        <f t="shared" si="14"/>
        <v/>
      </c>
      <c r="N65" s="142" t="str">
        <f t="shared" si="15"/>
        <v/>
      </c>
      <c r="O65" s="145" t="str">
        <f t="shared" si="16"/>
        <v/>
      </c>
      <c r="P65" s="142" t="str">
        <f t="shared" si="10"/>
        <v/>
      </c>
      <c r="Q65" s="145" t="str">
        <f t="shared" si="11"/>
        <v/>
      </c>
      <c r="R65" s="142" t="str">
        <f t="shared" si="17"/>
        <v/>
      </c>
      <c r="S65" s="145" t="str">
        <f t="shared" si="18"/>
        <v/>
      </c>
      <c r="U65" s="146" t="str">
        <f t="shared" si="19"/>
        <v/>
      </c>
      <c r="V65" s="147" t="str">
        <f t="shared" si="20"/>
        <v/>
      </c>
      <c r="W65" s="144" t="str">
        <f t="shared" si="21"/>
        <v/>
      </c>
    </row>
    <row r="66" spans="2:23" x14ac:dyDescent="0.2">
      <c r="B66" s="138">
        <f>'Solar prot device - data'!B66</f>
        <v>52</v>
      </c>
      <c r="C66" s="139" t="str">
        <f>IF('Solar prot device - data'!C66&lt;&gt;"",C$6&amp;" + "&amp;'Solar prot device - data'!C66,"")</f>
        <v/>
      </c>
      <c r="D66" s="140" t="str">
        <f>IF('Solar prot device - data'!D66&lt;&gt;"",'Solar prot device - data'!D66,"")</f>
        <v/>
      </c>
      <c r="E66" s="140" t="str">
        <f>IF('Solar prot device - data'!E66&lt;&gt;"",'Solar prot device - data'!E66,"")</f>
        <v/>
      </c>
      <c r="F66" s="140" t="str">
        <f>IF('Solar prot device - data'!F66&lt;&gt;"",'Solar prot device - data'!F66,"")</f>
        <v/>
      </c>
      <c r="G66" s="140" t="str">
        <f>IF('Solar prot device - data'!G66&lt;&gt;"",'Solar prot device - data'!G66,"")</f>
        <v/>
      </c>
      <c r="H66" s="140" t="str">
        <f>IF('Solar prot device - data'!H66&lt;&gt;"",'Solar prot device - data'!H66,"")</f>
        <v/>
      </c>
      <c r="I66" s="140" t="str">
        <f>IF('Solar prot device - data'!I66&lt;&gt;"",'Solar prot device - data'!I66,"")</f>
        <v/>
      </c>
      <c r="J66" s="141" t="str">
        <f>IF('Solar prot device - data'!J66&lt;&gt;"",'Solar prot device - data'!J66,"")</f>
        <v/>
      </c>
      <c r="K66" s="142" t="str">
        <f t="shared" si="12"/>
        <v/>
      </c>
      <c r="L66" s="143" t="str">
        <f t="shared" si="13"/>
        <v/>
      </c>
      <c r="M66" s="144" t="str">
        <f t="shared" si="14"/>
        <v/>
      </c>
      <c r="N66" s="142" t="str">
        <f t="shared" si="15"/>
        <v/>
      </c>
      <c r="O66" s="145" t="str">
        <f t="shared" si="16"/>
        <v/>
      </c>
      <c r="P66" s="142" t="str">
        <f t="shared" si="10"/>
        <v/>
      </c>
      <c r="Q66" s="145" t="str">
        <f t="shared" si="11"/>
        <v/>
      </c>
      <c r="R66" s="142" t="str">
        <f t="shared" si="17"/>
        <v/>
      </c>
      <c r="S66" s="145" t="str">
        <f t="shared" si="18"/>
        <v/>
      </c>
      <c r="U66" s="146" t="str">
        <f t="shared" si="19"/>
        <v/>
      </c>
      <c r="V66" s="147" t="str">
        <f t="shared" si="20"/>
        <v/>
      </c>
      <c r="W66" s="144" t="str">
        <f t="shared" si="21"/>
        <v/>
      </c>
    </row>
    <row r="67" spans="2:23" x14ac:dyDescent="0.2">
      <c r="B67" s="138">
        <f>'Solar prot device - data'!B67</f>
        <v>53</v>
      </c>
      <c r="C67" s="139" t="str">
        <f>IF('Solar prot device - data'!C67&lt;&gt;"",C$6&amp;" + "&amp;'Solar prot device - data'!C67,"")</f>
        <v/>
      </c>
      <c r="D67" s="140" t="str">
        <f>IF('Solar prot device - data'!D67&lt;&gt;"",'Solar prot device - data'!D67,"")</f>
        <v/>
      </c>
      <c r="E67" s="140" t="str">
        <f>IF('Solar prot device - data'!E67&lt;&gt;"",'Solar prot device - data'!E67,"")</f>
        <v/>
      </c>
      <c r="F67" s="140" t="str">
        <f>IF('Solar prot device - data'!F67&lt;&gt;"",'Solar prot device - data'!F67,"")</f>
        <v/>
      </c>
      <c r="G67" s="140" t="str">
        <f>IF('Solar prot device - data'!G67&lt;&gt;"",'Solar prot device - data'!G67,"")</f>
        <v/>
      </c>
      <c r="H67" s="140" t="str">
        <f>IF('Solar prot device - data'!H67&lt;&gt;"",'Solar prot device - data'!H67,"")</f>
        <v/>
      </c>
      <c r="I67" s="140" t="str">
        <f>IF('Solar prot device - data'!I67&lt;&gt;"",'Solar prot device - data'!I67,"")</f>
        <v/>
      </c>
      <c r="J67" s="141" t="str">
        <f>IF('Solar prot device - data'!J67&lt;&gt;"",'Solar prot device - data'!J67,"")</f>
        <v/>
      </c>
      <c r="K67" s="142" t="str">
        <f t="shared" si="12"/>
        <v/>
      </c>
      <c r="L67" s="143" t="str">
        <f t="shared" si="13"/>
        <v/>
      </c>
      <c r="M67" s="144" t="str">
        <f t="shared" si="14"/>
        <v/>
      </c>
      <c r="N67" s="142" t="str">
        <f t="shared" si="15"/>
        <v/>
      </c>
      <c r="O67" s="145" t="str">
        <f t="shared" si="16"/>
        <v/>
      </c>
      <c r="P67" s="142" t="str">
        <f t="shared" si="10"/>
        <v/>
      </c>
      <c r="Q67" s="145" t="str">
        <f t="shared" si="11"/>
        <v/>
      </c>
      <c r="R67" s="142" t="str">
        <f t="shared" si="17"/>
        <v/>
      </c>
      <c r="S67" s="145" t="str">
        <f t="shared" si="18"/>
        <v/>
      </c>
      <c r="U67" s="146" t="str">
        <f t="shared" si="19"/>
        <v/>
      </c>
      <c r="V67" s="147" t="str">
        <f t="shared" si="20"/>
        <v/>
      </c>
      <c r="W67" s="144" t="str">
        <f t="shared" si="21"/>
        <v/>
      </c>
    </row>
    <row r="68" spans="2:23" x14ac:dyDescent="0.2">
      <c r="B68" s="138">
        <f>'Solar prot device - data'!B68</f>
        <v>54</v>
      </c>
      <c r="C68" s="139" t="str">
        <f>IF('Solar prot device - data'!C68&lt;&gt;"",C$6&amp;" + "&amp;'Solar prot device - data'!C68,"")</f>
        <v/>
      </c>
      <c r="D68" s="140" t="str">
        <f>IF('Solar prot device - data'!D68&lt;&gt;"",'Solar prot device - data'!D68,"")</f>
        <v/>
      </c>
      <c r="E68" s="140" t="str">
        <f>IF('Solar prot device - data'!E68&lt;&gt;"",'Solar prot device - data'!E68,"")</f>
        <v/>
      </c>
      <c r="F68" s="140" t="str">
        <f>IF('Solar prot device - data'!F68&lt;&gt;"",'Solar prot device - data'!F68,"")</f>
        <v/>
      </c>
      <c r="G68" s="140" t="str">
        <f>IF('Solar prot device - data'!G68&lt;&gt;"",'Solar prot device - data'!G68,"")</f>
        <v/>
      </c>
      <c r="H68" s="140" t="str">
        <f>IF('Solar prot device - data'!H68&lt;&gt;"",'Solar prot device - data'!H68,"")</f>
        <v/>
      </c>
      <c r="I68" s="140" t="str">
        <f>IF('Solar prot device - data'!I68&lt;&gt;"",'Solar prot device - data'!I68,"")</f>
        <v/>
      </c>
      <c r="J68" s="141" t="str">
        <f>IF('Solar prot device - data'!J68&lt;&gt;"",'Solar prot device - data'!J68,"")</f>
        <v/>
      </c>
      <c r="K68" s="142" t="str">
        <f t="shared" si="12"/>
        <v/>
      </c>
      <c r="L68" s="143" t="str">
        <f t="shared" si="13"/>
        <v/>
      </c>
      <c r="M68" s="144" t="str">
        <f t="shared" si="14"/>
        <v/>
      </c>
      <c r="N68" s="142" t="str">
        <f t="shared" si="15"/>
        <v/>
      </c>
      <c r="O68" s="145" t="str">
        <f t="shared" si="16"/>
        <v/>
      </c>
      <c r="P68" s="142" t="str">
        <f t="shared" si="10"/>
        <v/>
      </c>
      <c r="Q68" s="145" t="str">
        <f t="shared" si="11"/>
        <v/>
      </c>
      <c r="R68" s="142" t="str">
        <f t="shared" si="17"/>
        <v/>
      </c>
      <c r="S68" s="145" t="str">
        <f t="shared" si="18"/>
        <v/>
      </c>
      <c r="U68" s="146" t="str">
        <f t="shared" si="19"/>
        <v/>
      </c>
      <c r="V68" s="147" t="str">
        <f t="shared" si="20"/>
        <v/>
      </c>
      <c r="W68" s="144" t="str">
        <f t="shared" si="21"/>
        <v/>
      </c>
    </row>
    <row r="69" spans="2:23" x14ac:dyDescent="0.2">
      <c r="B69" s="138">
        <f>'Solar prot device - data'!B69</f>
        <v>55</v>
      </c>
      <c r="C69" s="139" t="str">
        <f>IF('Solar prot device - data'!C69&lt;&gt;"",C$6&amp;" + "&amp;'Solar prot device - data'!C69,"")</f>
        <v/>
      </c>
      <c r="D69" s="140" t="str">
        <f>IF('Solar prot device - data'!D69&lt;&gt;"",'Solar prot device - data'!D69,"")</f>
        <v/>
      </c>
      <c r="E69" s="140" t="str">
        <f>IF('Solar prot device - data'!E69&lt;&gt;"",'Solar prot device - data'!E69,"")</f>
        <v/>
      </c>
      <c r="F69" s="140" t="str">
        <f>IF('Solar prot device - data'!F69&lt;&gt;"",'Solar prot device - data'!F69,"")</f>
        <v/>
      </c>
      <c r="G69" s="140" t="str">
        <f>IF('Solar prot device - data'!G69&lt;&gt;"",'Solar prot device - data'!G69,"")</f>
        <v/>
      </c>
      <c r="H69" s="140" t="str">
        <f>IF('Solar prot device - data'!H69&lt;&gt;"",'Solar prot device - data'!H69,"")</f>
        <v/>
      </c>
      <c r="I69" s="140" t="str">
        <f>IF('Solar prot device - data'!I69&lt;&gt;"",'Solar prot device - data'!I69,"")</f>
        <v/>
      </c>
      <c r="J69" s="141" t="str">
        <f>IF('Solar prot device - data'!J69&lt;&gt;"",'Solar prot device - data'!J69,"")</f>
        <v/>
      </c>
      <c r="K69" s="142" t="str">
        <f t="shared" si="12"/>
        <v/>
      </c>
      <c r="L69" s="143" t="str">
        <f t="shared" si="13"/>
        <v/>
      </c>
      <c r="M69" s="144" t="str">
        <f t="shared" si="14"/>
        <v/>
      </c>
      <c r="N69" s="142" t="str">
        <f t="shared" si="15"/>
        <v/>
      </c>
      <c r="O69" s="145" t="str">
        <f t="shared" si="16"/>
        <v/>
      </c>
      <c r="P69" s="142" t="str">
        <f t="shared" si="10"/>
        <v/>
      </c>
      <c r="Q69" s="145" t="str">
        <f t="shared" si="11"/>
        <v/>
      </c>
      <c r="R69" s="142" t="str">
        <f t="shared" si="17"/>
        <v/>
      </c>
      <c r="S69" s="145" t="str">
        <f t="shared" si="18"/>
        <v/>
      </c>
      <c r="U69" s="146" t="str">
        <f t="shared" si="19"/>
        <v/>
      </c>
      <c r="V69" s="147" t="str">
        <f t="shared" si="20"/>
        <v/>
      </c>
      <c r="W69" s="144" t="str">
        <f t="shared" si="21"/>
        <v/>
      </c>
    </row>
    <row r="70" spans="2:23" x14ac:dyDescent="0.2">
      <c r="B70" s="138">
        <f>'Solar prot device - data'!B70</f>
        <v>56</v>
      </c>
      <c r="C70" s="139" t="str">
        <f>IF('Solar prot device - data'!C70&lt;&gt;"",C$6&amp;" + "&amp;'Solar prot device - data'!C70,"")</f>
        <v/>
      </c>
      <c r="D70" s="140" t="str">
        <f>IF('Solar prot device - data'!D70&lt;&gt;"",'Solar prot device - data'!D70,"")</f>
        <v/>
      </c>
      <c r="E70" s="140" t="str">
        <f>IF('Solar prot device - data'!E70&lt;&gt;"",'Solar prot device - data'!E70,"")</f>
        <v/>
      </c>
      <c r="F70" s="140" t="str">
        <f>IF('Solar prot device - data'!F70&lt;&gt;"",'Solar prot device - data'!F70,"")</f>
        <v/>
      </c>
      <c r="G70" s="140" t="str">
        <f>IF('Solar prot device - data'!G70&lt;&gt;"",'Solar prot device - data'!G70,"")</f>
        <v/>
      </c>
      <c r="H70" s="140" t="str">
        <f>IF('Solar prot device - data'!H70&lt;&gt;"",'Solar prot device - data'!H70,"")</f>
        <v/>
      </c>
      <c r="I70" s="140" t="str">
        <f>IF('Solar prot device - data'!I70&lt;&gt;"",'Solar prot device - data'!I70,"")</f>
        <v/>
      </c>
      <c r="J70" s="141" t="str">
        <f>IF('Solar prot device - data'!J70&lt;&gt;"",'Solar prot device - data'!J70,"")</f>
        <v/>
      </c>
      <c r="K70" s="142" t="str">
        <f t="shared" si="12"/>
        <v/>
      </c>
      <c r="L70" s="143" t="str">
        <f t="shared" si="13"/>
        <v/>
      </c>
      <c r="M70" s="144" t="str">
        <f t="shared" si="14"/>
        <v/>
      </c>
      <c r="N70" s="142" t="str">
        <f t="shared" si="15"/>
        <v/>
      </c>
      <c r="O70" s="145" t="str">
        <f t="shared" si="16"/>
        <v/>
      </c>
      <c r="P70" s="142" t="str">
        <f t="shared" si="10"/>
        <v/>
      </c>
      <c r="Q70" s="145" t="str">
        <f t="shared" si="11"/>
        <v/>
      </c>
      <c r="R70" s="142" t="str">
        <f t="shared" si="17"/>
        <v/>
      </c>
      <c r="S70" s="145" t="str">
        <f t="shared" si="18"/>
        <v/>
      </c>
      <c r="U70" s="146" t="str">
        <f t="shared" si="19"/>
        <v/>
      </c>
      <c r="V70" s="147" t="str">
        <f t="shared" si="20"/>
        <v/>
      </c>
      <c r="W70" s="144" t="str">
        <f t="shared" si="21"/>
        <v/>
      </c>
    </row>
    <row r="71" spans="2:23" x14ac:dyDescent="0.2">
      <c r="B71" s="138">
        <f>'Solar prot device - data'!B71</f>
        <v>57</v>
      </c>
      <c r="C71" s="139" t="str">
        <f>IF('Solar prot device - data'!C71&lt;&gt;"",C$6&amp;" + "&amp;'Solar prot device - data'!C71,"")</f>
        <v/>
      </c>
      <c r="D71" s="140" t="str">
        <f>IF('Solar prot device - data'!D71&lt;&gt;"",'Solar prot device - data'!D71,"")</f>
        <v/>
      </c>
      <c r="E71" s="140" t="str">
        <f>IF('Solar prot device - data'!E71&lt;&gt;"",'Solar prot device - data'!E71,"")</f>
        <v/>
      </c>
      <c r="F71" s="140" t="str">
        <f>IF('Solar prot device - data'!F71&lt;&gt;"",'Solar prot device - data'!F71,"")</f>
        <v/>
      </c>
      <c r="G71" s="140" t="str">
        <f>IF('Solar prot device - data'!G71&lt;&gt;"",'Solar prot device - data'!G71,"")</f>
        <v/>
      </c>
      <c r="H71" s="140" t="str">
        <f>IF('Solar prot device - data'!H71&lt;&gt;"",'Solar prot device - data'!H71,"")</f>
        <v/>
      </c>
      <c r="I71" s="140" t="str">
        <f>IF('Solar prot device - data'!I71&lt;&gt;"",'Solar prot device - data'!I71,"")</f>
        <v/>
      </c>
      <c r="J71" s="141" t="str">
        <f>IF('Solar prot device - data'!J71&lt;&gt;"",'Solar prot device - data'!J71,"")</f>
        <v/>
      </c>
      <c r="K71" s="142" t="str">
        <f t="shared" si="12"/>
        <v/>
      </c>
      <c r="L71" s="143" t="str">
        <f t="shared" si="13"/>
        <v/>
      </c>
      <c r="M71" s="144" t="str">
        <f t="shared" si="14"/>
        <v/>
      </c>
      <c r="N71" s="142" t="str">
        <f t="shared" si="15"/>
        <v/>
      </c>
      <c r="O71" s="145" t="str">
        <f t="shared" si="16"/>
        <v/>
      </c>
      <c r="P71" s="142" t="str">
        <f t="shared" si="10"/>
        <v/>
      </c>
      <c r="Q71" s="145" t="str">
        <f t="shared" si="11"/>
        <v/>
      </c>
      <c r="R71" s="142" t="str">
        <f t="shared" si="17"/>
        <v/>
      </c>
      <c r="S71" s="145" t="str">
        <f t="shared" si="18"/>
        <v/>
      </c>
      <c r="U71" s="146" t="str">
        <f t="shared" si="19"/>
        <v/>
      </c>
      <c r="V71" s="147" t="str">
        <f t="shared" si="20"/>
        <v/>
      </c>
      <c r="W71" s="144" t="str">
        <f t="shared" si="21"/>
        <v/>
      </c>
    </row>
    <row r="72" spans="2:23" x14ac:dyDescent="0.2">
      <c r="B72" s="138">
        <f>'Solar prot device - data'!B72</f>
        <v>58</v>
      </c>
      <c r="C72" s="139" t="str">
        <f>IF('Solar prot device - data'!C72&lt;&gt;"",C$6&amp;" + "&amp;'Solar prot device - data'!C72,"")</f>
        <v/>
      </c>
      <c r="D72" s="140" t="str">
        <f>IF('Solar prot device - data'!D72&lt;&gt;"",'Solar prot device - data'!D72,"")</f>
        <v/>
      </c>
      <c r="E72" s="140" t="str">
        <f>IF('Solar prot device - data'!E72&lt;&gt;"",'Solar prot device - data'!E72,"")</f>
        <v/>
      </c>
      <c r="F72" s="140" t="str">
        <f>IF('Solar prot device - data'!F72&lt;&gt;"",'Solar prot device - data'!F72,"")</f>
        <v/>
      </c>
      <c r="G72" s="140" t="str">
        <f>IF('Solar prot device - data'!G72&lt;&gt;"",'Solar prot device - data'!G72,"")</f>
        <v/>
      </c>
      <c r="H72" s="140" t="str">
        <f>IF('Solar prot device - data'!H72&lt;&gt;"",'Solar prot device - data'!H72,"")</f>
        <v/>
      </c>
      <c r="I72" s="140" t="str">
        <f>IF('Solar prot device - data'!I72&lt;&gt;"",'Solar prot device - data'!I72,"")</f>
        <v/>
      </c>
      <c r="J72" s="141" t="str">
        <f>IF('Solar prot device - data'!J72&lt;&gt;"",'Solar prot device - data'!J72,"")</f>
        <v/>
      </c>
      <c r="K72" s="142" t="str">
        <f t="shared" si="12"/>
        <v/>
      </c>
      <c r="L72" s="143" t="str">
        <f t="shared" si="13"/>
        <v/>
      </c>
      <c r="M72" s="144" t="str">
        <f t="shared" si="14"/>
        <v/>
      </c>
      <c r="N72" s="142" t="str">
        <f t="shared" si="15"/>
        <v/>
      </c>
      <c r="O72" s="145" t="str">
        <f t="shared" si="16"/>
        <v/>
      </c>
      <c r="P72" s="142" t="str">
        <f t="shared" si="10"/>
        <v/>
      </c>
      <c r="Q72" s="145" t="str">
        <f t="shared" si="11"/>
        <v/>
      </c>
      <c r="R72" s="142" t="str">
        <f t="shared" si="17"/>
        <v/>
      </c>
      <c r="S72" s="145" t="str">
        <f t="shared" si="18"/>
        <v/>
      </c>
      <c r="U72" s="146" t="str">
        <f t="shared" si="19"/>
        <v/>
      </c>
      <c r="V72" s="147" t="str">
        <f t="shared" si="20"/>
        <v/>
      </c>
      <c r="W72" s="144" t="str">
        <f t="shared" si="21"/>
        <v/>
      </c>
    </row>
    <row r="73" spans="2:23" x14ac:dyDescent="0.2">
      <c r="B73" s="138">
        <f>'Solar prot device - data'!B73</f>
        <v>59</v>
      </c>
      <c r="C73" s="139" t="str">
        <f>IF('Solar prot device - data'!C73&lt;&gt;"",C$6&amp;" + "&amp;'Solar prot device - data'!C73,"")</f>
        <v/>
      </c>
      <c r="D73" s="140" t="str">
        <f>IF('Solar prot device - data'!D73&lt;&gt;"",'Solar prot device - data'!D73,"")</f>
        <v/>
      </c>
      <c r="E73" s="140" t="str">
        <f>IF('Solar prot device - data'!E73&lt;&gt;"",'Solar prot device - data'!E73,"")</f>
        <v/>
      </c>
      <c r="F73" s="140" t="str">
        <f>IF('Solar prot device - data'!F73&lt;&gt;"",'Solar prot device - data'!F73,"")</f>
        <v/>
      </c>
      <c r="G73" s="140" t="str">
        <f>IF('Solar prot device - data'!G73&lt;&gt;"",'Solar prot device - data'!G73,"")</f>
        <v/>
      </c>
      <c r="H73" s="140" t="str">
        <f>IF('Solar prot device - data'!H73&lt;&gt;"",'Solar prot device - data'!H73,"")</f>
        <v/>
      </c>
      <c r="I73" s="140" t="str">
        <f>IF('Solar prot device - data'!I73&lt;&gt;"",'Solar prot device - data'!I73,"")</f>
        <v/>
      </c>
      <c r="J73" s="141" t="str">
        <f>IF('Solar prot device - data'!J73&lt;&gt;"",'Solar prot device - data'!J73,"")</f>
        <v/>
      </c>
      <c r="K73" s="142" t="str">
        <f t="shared" si="12"/>
        <v/>
      </c>
      <c r="L73" s="143" t="str">
        <f t="shared" si="13"/>
        <v/>
      </c>
      <c r="M73" s="144" t="str">
        <f t="shared" si="14"/>
        <v/>
      </c>
      <c r="N73" s="142" t="str">
        <f t="shared" si="15"/>
        <v/>
      </c>
      <c r="O73" s="145" t="str">
        <f t="shared" si="16"/>
        <v/>
      </c>
      <c r="P73" s="142" t="str">
        <f t="shared" si="10"/>
        <v/>
      </c>
      <c r="Q73" s="145" t="str">
        <f t="shared" si="11"/>
        <v/>
      </c>
      <c r="R73" s="142" t="str">
        <f t="shared" si="17"/>
        <v/>
      </c>
      <c r="S73" s="145" t="str">
        <f t="shared" si="18"/>
        <v/>
      </c>
      <c r="U73" s="146" t="str">
        <f t="shared" si="19"/>
        <v/>
      </c>
      <c r="V73" s="147" t="str">
        <f t="shared" si="20"/>
        <v/>
      </c>
      <c r="W73" s="144" t="str">
        <f t="shared" si="21"/>
        <v/>
      </c>
    </row>
    <row r="74" spans="2:23" x14ac:dyDescent="0.2">
      <c r="B74" s="138">
        <f>'Solar prot device - data'!B74</f>
        <v>60</v>
      </c>
      <c r="C74" s="139" t="str">
        <f>IF('Solar prot device - data'!C74&lt;&gt;"",C$6&amp;" + "&amp;'Solar prot device - data'!C74,"")</f>
        <v/>
      </c>
      <c r="D74" s="140" t="str">
        <f>IF('Solar prot device - data'!D74&lt;&gt;"",'Solar prot device - data'!D74,"")</f>
        <v/>
      </c>
      <c r="E74" s="140" t="str">
        <f>IF('Solar prot device - data'!E74&lt;&gt;"",'Solar prot device - data'!E74,"")</f>
        <v/>
      </c>
      <c r="F74" s="140" t="str">
        <f>IF('Solar prot device - data'!F74&lt;&gt;"",'Solar prot device - data'!F74,"")</f>
        <v/>
      </c>
      <c r="G74" s="140" t="str">
        <f>IF('Solar prot device - data'!G74&lt;&gt;"",'Solar prot device - data'!G74,"")</f>
        <v/>
      </c>
      <c r="H74" s="140" t="str">
        <f>IF('Solar prot device - data'!H74&lt;&gt;"",'Solar prot device - data'!H74,"")</f>
        <v/>
      </c>
      <c r="I74" s="140" t="str">
        <f>IF('Solar prot device - data'!I74&lt;&gt;"",'Solar prot device - data'!I74,"")</f>
        <v/>
      </c>
      <c r="J74" s="141" t="str">
        <f>IF('Solar prot device - data'!J74&lt;&gt;"",'Solar prot device - data'!J74,"")</f>
        <v/>
      </c>
      <c r="K74" s="142" t="str">
        <f t="shared" si="12"/>
        <v/>
      </c>
      <c r="L74" s="143" t="str">
        <f t="shared" si="13"/>
        <v/>
      </c>
      <c r="M74" s="144" t="str">
        <f t="shared" si="14"/>
        <v/>
      </c>
      <c r="N74" s="142" t="str">
        <f t="shared" si="15"/>
        <v/>
      </c>
      <c r="O74" s="145" t="str">
        <f t="shared" si="16"/>
        <v/>
      </c>
      <c r="P74" s="142" t="str">
        <f t="shared" si="10"/>
        <v/>
      </c>
      <c r="Q74" s="145" t="str">
        <f t="shared" si="11"/>
        <v/>
      </c>
      <c r="R74" s="142" t="str">
        <f t="shared" si="17"/>
        <v/>
      </c>
      <c r="S74" s="145" t="str">
        <f t="shared" si="18"/>
        <v/>
      </c>
      <c r="U74" s="146" t="str">
        <f t="shared" si="19"/>
        <v/>
      </c>
      <c r="V74" s="147" t="str">
        <f t="shared" si="20"/>
        <v/>
      </c>
      <c r="W74" s="144" t="str">
        <f t="shared" si="21"/>
        <v/>
      </c>
    </row>
    <row r="75" spans="2:23" x14ac:dyDescent="0.2">
      <c r="B75" s="138">
        <f>'Solar prot device - data'!B75</f>
        <v>61</v>
      </c>
      <c r="C75" s="139" t="str">
        <f>IF('Solar prot device - data'!C75&lt;&gt;"",C$6&amp;" + "&amp;'Solar prot device - data'!C75,"")</f>
        <v/>
      </c>
      <c r="D75" s="140" t="str">
        <f>IF('Solar prot device - data'!D75&lt;&gt;"",'Solar prot device - data'!D75,"")</f>
        <v/>
      </c>
      <c r="E75" s="140" t="str">
        <f>IF('Solar prot device - data'!E75&lt;&gt;"",'Solar prot device - data'!E75,"")</f>
        <v/>
      </c>
      <c r="F75" s="140" t="str">
        <f>IF('Solar prot device - data'!F75&lt;&gt;"",'Solar prot device - data'!F75,"")</f>
        <v/>
      </c>
      <c r="G75" s="140" t="str">
        <f>IF('Solar prot device - data'!G75&lt;&gt;"",'Solar prot device - data'!G75,"")</f>
        <v/>
      </c>
      <c r="H75" s="140" t="str">
        <f>IF('Solar prot device - data'!H75&lt;&gt;"",'Solar prot device - data'!H75,"")</f>
        <v/>
      </c>
      <c r="I75" s="140" t="str">
        <f>IF('Solar prot device - data'!I75&lt;&gt;"",'Solar prot device - data'!I75,"")</f>
        <v/>
      </c>
      <c r="J75" s="141" t="str">
        <f>IF('Solar prot device - data'!J75&lt;&gt;"",'Solar prot device - data'!J75,"")</f>
        <v/>
      </c>
      <c r="K75" s="142" t="str">
        <f t="shared" si="12"/>
        <v/>
      </c>
      <c r="L75" s="143" t="str">
        <f t="shared" si="13"/>
        <v/>
      </c>
      <c r="M75" s="144" t="str">
        <f t="shared" si="14"/>
        <v/>
      </c>
      <c r="N75" s="142" t="str">
        <f t="shared" si="15"/>
        <v/>
      </c>
      <c r="O75" s="145" t="str">
        <f t="shared" si="16"/>
        <v/>
      </c>
      <c r="P75" s="142" t="str">
        <f t="shared" si="10"/>
        <v/>
      </c>
      <c r="Q75" s="145" t="str">
        <f t="shared" si="11"/>
        <v/>
      </c>
      <c r="R75" s="142" t="str">
        <f t="shared" si="17"/>
        <v/>
      </c>
      <c r="S75" s="145" t="str">
        <f t="shared" si="18"/>
        <v/>
      </c>
      <c r="U75" s="146" t="str">
        <f t="shared" si="19"/>
        <v/>
      </c>
      <c r="V75" s="147" t="str">
        <f t="shared" si="20"/>
        <v/>
      </c>
      <c r="W75" s="144" t="str">
        <f t="shared" si="21"/>
        <v/>
      </c>
    </row>
    <row r="76" spans="2:23" x14ac:dyDescent="0.2">
      <c r="B76" s="138">
        <f>'Solar prot device - data'!B76</f>
        <v>62</v>
      </c>
      <c r="C76" s="139" t="str">
        <f>IF('Solar prot device - data'!C76&lt;&gt;"",C$6&amp;" + "&amp;'Solar prot device - data'!C76,"")</f>
        <v/>
      </c>
      <c r="D76" s="140" t="str">
        <f>IF('Solar prot device - data'!D76&lt;&gt;"",'Solar prot device - data'!D76,"")</f>
        <v/>
      </c>
      <c r="E76" s="140" t="str">
        <f>IF('Solar prot device - data'!E76&lt;&gt;"",'Solar prot device - data'!E76,"")</f>
        <v/>
      </c>
      <c r="F76" s="140" t="str">
        <f>IF('Solar prot device - data'!F76&lt;&gt;"",'Solar prot device - data'!F76,"")</f>
        <v/>
      </c>
      <c r="G76" s="140" t="str">
        <f>IF('Solar prot device - data'!G76&lt;&gt;"",'Solar prot device - data'!G76,"")</f>
        <v/>
      </c>
      <c r="H76" s="140" t="str">
        <f>IF('Solar prot device - data'!H76&lt;&gt;"",'Solar prot device - data'!H76,"")</f>
        <v/>
      </c>
      <c r="I76" s="140" t="str">
        <f>IF('Solar prot device - data'!I76&lt;&gt;"",'Solar prot device - data'!I76,"")</f>
        <v/>
      </c>
      <c r="J76" s="141" t="str">
        <f>IF('Solar prot device - data'!J76&lt;&gt;"",'Solar prot device - data'!J76,"")</f>
        <v/>
      </c>
      <c r="K76" s="142" t="str">
        <f t="shared" si="12"/>
        <v/>
      </c>
      <c r="L76" s="143" t="str">
        <f t="shared" si="13"/>
        <v/>
      </c>
      <c r="M76" s="144" t="str">
        <f t="shared" si="14"/>
        <v/>
      </c>
      <c r="N76" s="142" t="str">
        <f t="shared" si="15"/>
        <v/>
      </c>
      <c r="O76" s="145" t="str">
        <f t="shared" si="16"/>
        <v/>
      </c>
      <c r="P76" s="142" t="str">
        <f t="shared" si="10"/>
        <v/>
      </c>
      <c r="Q76" s="145" t="str">
        <f t="shared" si="11"/>
        <v/>
      </c>
      <c r="R76" s="142" t="str">
        <f t="shared" si="17"/>
        <v/>
      </c>
      <c r="S76" s="145" t="str">
        <f t="shared" si="18"/>
        <v/>
      </c>
      <c r="U76" s="146" t="str">
        <f t="shared" si="19"/>
        <v/>
      </c>
      <c r="V76" s="147" t="str">
        <f t="shared" si="20"/>
        <v/>
      </c>
      <c r="W76" s="144" t="str">
        <f t="shared" si="21"/>
        <v/>
      </c>
    </row>
    <row r="77" spans="2:23" x14ac:dyDescent="0.2">
      <c r="B77" s="138">
        <f>'Solar prot device - data'!B77</f>
        <v>63</v>
      </c>
      <c r="C77" s="139" t="str">
        <f>IF('Solar prot device - data'!C77&lt;&gt;"",C$6&amp;" + "&amp;'Solar prot device - data'!C77,"")</f>
        <v/>
      </c>
      <c r="D77" s="140" t="str">
        <f>IF('Solar prot device - data'!D77&lt;&gt;"",'Solar prot device - data'!D77,"")</f>
        <v/>
      </c>
      <c r="E77" s="140" t="str">
        <f>IF('Solar prot device - data'!E77&lt;&gt;"",'Solar prot device - data'!E77,"")</f>
        <v/>
      </c>
      <c r="F77" s="140" t="str">
        <f>IF('Solar prot device - data'!F77&lt;&gt;"",'Solar prot device - data'!F77,"")</f>
        <v/>
      </c>
      <c r="G77" s="140" t="str">
        <f>IF('Solar prot device - data'!G77&lt;&gt;"",'Solar prot device - data'!G77,"")</f>
        <v/>
      </c>
      <c r="H77" s="140" t="str">
        <f>IF('Solar prot device - data'!H77&lt;&gt;"",'Solar prot device - data'!H77,"")</f>
        <v/>
      </c>
      <c r="I77" s="140" t="str">
        <f>IF('Solar prot device - data'!I77&lt;&gt;"",'Solar prot device - data'!I77,"")</f>
        <v/>
      </c>
      <c r="J77" s="141" t="str">
        <f>IF('Solar prot device - data'!J77&lt;&gt;"",'Solar prot device - data'!J77,"")</f>
        <v/>
      </c>
      <c r="K77" s="142" t="str">
        <f t="shared" si="12"/>
        <v/>
      </c>
      <c r="L77" s="143" t="str">
        <f t="shared" si="13"/>
        <v/>
      </c>
      <c r="M77" s="144" t="str">
        <f t="shared" si="14"/>
        <v/>
      </c>
      <c r="N77" s="142" t="str">
        <f t="shared" si="15"/>
        <v/>
      </c>
      <c r="O77" s="145" t="str">
        <f t="shared" si="16"/>
        <v/>
      </c>
      <c r="P77" s="142" t="str">
        <f t="shared" si="10"/>
        <v/>
      </c>
      <c r="Q77" s="145" t="str">
        <f t="shared" si="11"/>
        <v/>
      </c>
      <c r="R77" s="142" t="str">
        <f t="shared" si="17"/>
        <v/>
      </c>
      <c r="S77" s="145" t="str">
        <f t="shared" si="18"/>
        <v/>
      </c>
      <c r="U77" s="146" t="str">
        <f t="shared" si="19"/>
        <v/>
      </c>
      <c r="V77" s="147" t="str">
        <f t="shared" si="20"/>
        <v/>
      </c>
      <c r="W77" s="144" t="str">
        <f t="shared" si="21"/>
        <v/>
      </c>
    </row>
    <row r="78" spans="2:23" x14ac:dyDescent="0.2">
      <c r="B78" s="138">
        <f>'Solar prot device - data'!B78</f>
        <v>64</v>
      </c>
      <c r="C78" s="139" t="str">
        <f>IF('Solar prot device - data'!C78&lt;&gt;"",C$6&amp;" + "&amp;'Solar prot device - data'!C78,"")</f>
        <v/>
      </c>
      <c r="D78" s="140" t="str">
        <f>IF('Solar prot device - data'!D78&lt;&gt;"",'Solar prot device - data'!D78,"")</f>
        <v/>
      </c>
      <c r="E78" s="140" t="str">
        <f>IF('Solar prot device - data'!E78&lt;&gt;"",'Solar prot device - data'!E78,"")</f>
        <v/>
      </c>
      <c r="F78" s="140" t="str">
        <f>IF('Solar prot device - data'!F78&lt;&gt;"",'Solar prot device - data'!F78,"")</f>
        <v/>
      </c>
      <c r="G78" s="140" t="str">
        <f>IF('Solar prot device - data'!G78&lt;&gt;"",'Solar prot device - data'!G78,"")</f>
        <v/>
      </c>
      <c r="H78" s="140" t="str">
        <f>IF('Solar prot device - data'!H78&lt;&gt;"",'Solar prot device - data'!H78,"")</f>
        <v/>
      </c>
      <c r="I78" s="140" t="str">
        <f>IF('Solar prot device - data'!I78&lt;&gt;"",'Solar prot device - data'!I78,"")</f>
        <v/>
      </c>
      <c r="J78" s="141" t="str">
        <f>IF('Solar prot device - data'!J78&lt;&gt;"",'Solar prot device - data'!J78,"")</f>
        <v/>
      </c>
      <c r="K78" s="142" t="str">
        <f t="shared" si="12"/>
        <v/>
      </c>
      <c r="L78" s="143" t="str">
        <f t="shared" si="13"/>
        <v/>
      </c>
      <c r="M78" s="144" t="str">
        <f t="shared" si="14"/>
        <v/>
      </c>
      <c r="N78" s="142" t="str">
        <f t="shared" si="15"/>
        <v/>
      </c>
      <c r="O78" s="145" t="str">
        <f t="shared" si="16"/>
        <v/>
      </c>
      <c r="P78" s="142" t="str">
        <f t="shared" si="10"/>
        <v/>
      </c>
      <c r="Q78" s="145" t="str">
        <f t="shared" si="11"/>
        <v/>
      </c>
      <c r="R78" s="142" t="str">
        <f t="shared" si="17"/>
        <v/>
      </c>
      <c r="S78" s="145" t="str">
        <f t="shared" si="18"/>
        <v/>
      </c>
      <c r="U78" s="146" t="str">
        <f t="shared" si="19"/>
        <v/>
      </c>
      <c r="V78" s="147" t="str">
        <f t="shared" si="20"/>
        <v/>
      </c>
      <c r="W78" s="144" t="str">
        <f t="shared" si="21"/>
        <v/>
      </c>
    </row>
    <row r="79" spans="2:23" x14ac:dyDescent="0.2">
      <c r="B79" s="138">
        <f>'Solar prot device - data'!B79</f>
        <v>65</v>
      </c>
      <c r="C79" s="139" t="str">
        <f>IF('Solar prot device - data'!C79&lt;&gt;"",C$6&amp;" + "&amp;'Solar prot device - data'!C79,"")</f>
        <v/>
      </c>
      <c r="D79" s="140" t="str">
        <f>IF('Solar prot device - data'!D79&lt;&gt;"",'Solar prot device - data'!D79,"")</f>
        <v/>
      </c>
      <c r="E79" s="140" t="str">
        <f>IF('Solar prot device - data'!E79&lt;&gt;"",'Solar prot device - data'!E79,"")</f>
        <v/>
      </c>
      <c r="F79" s="140" t="str">
        <f>IF('Solar prot device - data'!F79&lt;&gt;"",'Solar prot device - data'!F79,"")</f>
        <v/>
      </c>
      <c r="G79" s="140" t="str">
        <f>IF('Solar prot device - data'!G79&lt;&gt;"",'Solar prot device - data'!G79,"")</f>
        <v/>
      </c>
      <c r="H79" s="140" t="str">
        <f>IF('Solar prot device - data'!H79&lt;&gt;"",'Solar prot device - data'!H79,"")</f>
        <v/>
      </c>
      <c r="I79" s="140" t="str">
        <f>IF('Solar prot device - data'!I79&lt;&gt;"",'Solar prot device - data'!I79,"")</f>
        <v/>
      </c>
      <c r="J79" s="141" t="str">
        <f>IF('Solar prot device - data'!J79&lt;&gt;"",'Solar prot device - data'!J79,"")</f>
        <v/>
      </c>
      <c r="K79" s="142" t="str">
        <f t="shared" ref="K79:K114" si="22">IF(AND(D79&lt;&gt;"",E79&lt;&gt;"",$D$6&lt;&gt;"",$E$6&lt;&gt;""),D79*$E$6+G79*$AB$6/$AB$3+D79*(1-$E$6)*$AB$6/$AB$2,"")</f>
        <v/>
      </c>
      <c r="L79" s="143" t="str">
        <f t="shared" ref="L79:L114" si="23">IF(AND(D79&lt;&gt;"",E79&lt;&gt;"",$D$6&lt;&gt;"",$E$6&lt;&gt;""),$E$6*(1-$E$6*E79-G79*$AB$7/$AB$4),"")</f>
        <v/>
      </c>
      <c r="M79" s="144" t="str">
        <f t="shared" ref="M79:M114" si="24">IF(AND(D79&lt;&gt;"",E79&lt;&gt;"",$D$6&lt;&gt;"",$E$6&lt;&gt;""),$E$6*D79+$E$6*(G79+(1-$E$6)*E79)*$AB$8/$AB$5,"")</f>
        <v/>
      </c>
      <c r="N79" s="142" t="str">
        <f t="shared" ref="N79:N114" si="25">IF(AND(D79&lt;&gt;"",F79&lt;&gt;"",$F$6&lt;&gt;"",$G$6&lt;&gt;""),$F$6*D79/(1-$G$6*F79),"")</f>
        <v/>
      </c>
      <c r="O79" s="145" t="str">
        <f t="shared" ref="O79:O114" si="26">IF(AND(D79&lt;&gt;"",E79&lt;&gt;"",$F$6&lt;&gt;"",$H$6&lt;&gt;""),$F$6*D79/(1-$H$6*E79),"")</f>
        <v/>
      </c>
      <c r="P79" s="142" t="str">
        <f t="shared" si="10"/>
        <v/>
      </c>
      <c r="Q79" s="145" t="str">
        <f t="shared" si="11"/>
        <v/>
      </c>
      <c r="R79" s="142" t="str">
        <f t="shared" ref="R79:R114" si="27">IF(AND(H79&lt;&gt;"",J79&lt;&gt;"",$I$6&lt;&gt;"",$J$6&lt;&gt;""),$I$6*H79/(1-$J$6*J79),"")</f>
        <v/>
      </c>
      <c r="S79" s="145" t="str">
        <f t="shared" ref="S79:S114" si="28">IF(AND(H79&lt;&gt;"",I79&lt;&gt;"",$I$6&lt;&gt;"",$K$6&lt;&gt;""),$I$6*H79/(1-$K$6*I79),"")</f>
        <v/>
      </c>
      <c r="U79" s="146" t="str">
        <f t="shared" ref="U79:U114" si="29">IF(AND(K79&lt;&gt;"",$E$6&lt;&gt;""),K79/$E$6,"")</f>
        <v/>
      </c>
      <c r="V79" s="147" t="str">
        <f t="shared" ref="V79:V114" si="30">IF(AND(L79&lt;&gt;"",$E$6&lt;&gt;""),L79/$E$6,"")</f>
        <v/>
      </c>
      <c r="W79" s="144" t="str">
        <f t="shared" ref="W79:W114" si="31">IF(AND(M79&lt;&gt;"",$E$6&lt;&gt;""),M79/$E$6,"")</f>
        <v/>
      </c>
    </row>
    <row r="80" spans="2:23" x14ac:dyDescent="0.2">
      <c r="B80" s="138">
        <f>'Solar prot device - data'!B80</f>
        <v>66</v>
      </c>
      <c r="C80" s="139" t="str">
        <f>IF('Solar prot device - data'!C80&lt;&gt;"",C$6&amp;" + "&amp;'Solar prot device - data'!C80,"")</f>
        <v/>
      </c>
      <c r="D80" s="140" t="str">
        <f>IF('Solar prot device - data'!D80&lt;&gt;"",'Solar prot device - data'!D80,"")</f>
        <v/>
      </c>
      <c r="E80" s="140" t="str">
        <f>IF('Solar prot device - data'!E80&lt;&gt;"",'Solar prot device - data'!E80,"")</f>
        <v/>
      </c>
      <c r="F80" s="140" t="str">
        <f>IF('Solar prot device - data'!F80&lt;&gt;"",'Solar prot device - data'!F80,"")</f>
        <v/>
      </c>
      <c r="G80" s="140" t="str">
        <f>IF('Solar prot device - data'!G80&lt;&gt;"",'Solar prot device - data'!G80,"")</f>
        <v/>
      </c>
      <c r="H80" s="140" t="str">
        <f>IF('Solar prot device - data'!H80&lt;&gt;"",'Solar prot device - data'!H80,"")</f>
        <v/>
      </c>
      <c r="I80" s="140" t="str">
        <f>IF('Solar prot device - data'!I80&lt;&gt;"",'Solar prot device - data'!I80,"")</f>
        <v/>
      </c>
      <c r="J80" s="141" t="str">
        <f>IF('Solar prot device - data'!J80&lt;&gt;"",'Solar prot device - data'!J80,"")</f>
        <v/>
      </c>
      <c r="K80" s="142" t="str">
        <f t="shared" si="22"/>
        <v/>
      </c>
      <c r="L80" s="143" t="str">
        <f t="shared" si="23"/>
        <v/>
      </c>
      <c r="M80" s="144" t="str">
        <f t="shared" si="24"/>
        <v/>
      </c>
      <c r="N80" s="142" t="str">
        <f t="shared" si="25"/>
        <v/>
      </c>
      <c r="O80" s="145" t="str">
        <f t="shared" si="26"/>
        <v/>
      </c>
      <c r="P80" s="142" t="str">
        <f t="shared" ref="P80:P114" si="32">IF(AND(K80&lt;&gt;"", N80&lt;&gt;""),K80-N80,"")</f>
        <v/>
      </c>
      <c r="Q80" s="145" t="str">
        <f t="shared" ref="Q80:Q114" si="33">IF(AND(L80&lt;&gt;"", O80&lt;&gt;""),L80-O80,"")</f>
        <v/>
      </c>
      <c r="R80" s="142" t="str">
        <f t="shared" si="27"/>
        <v/>
      </c>
      <c r="S80" s="145" t="str">
        <f t="shared" si="28"/>
        <v/>
      </c>
      <c r="U80" s="146" t="str">
        <f t="shared" si="29"/>
        <v/>
      </c>
      <c r="V80" s="147" t="str">
        <f t="shared" si="30"/>
        <v/>
      </c>
      <c r="W80" s="144" t="str">
        <f t="shared" si="31"/>
        <v/>
      </c>
    </row>
    <row r="81" spans="2:23" x14ac:dyDescent="0.2">
      <c r="B81" s="138">
        <f>'Solar prot device - data'!B81</f>
        <v>67</v>
      </c>
      <c r="C81" s="139" t="str">
        <f>IF('Solar prot device - data'!C81&lt;&gt;"",C$6&amp;" + "&amp;'Solar prot device - data'!C81,"")</f>
        <v/>
      </c>
      <c r="D81" s="140" t="str">
        <f>IF('Solar prot device - data'!D81&lt;&gt;"",'Solar prot device - data'!D81,"")</f>
        <v/>
      </c>
      <c r="E81" s="140" t="str">
        <f>IF('Solar prot device - data'!E81&lt;&gt;"",'Solar prot device - data'!E81,"")</f>
        <v/>
      </c>
      <c r="F81" s="140" t="str">
        <f>IF('Solar prot device - data'!F81&lt;&gt;"",'Solar prot device - data'!F81,"")</f>
        <v/>
      </c>
      <c r="G81" s="140" t="str">
        <f>IF('Solar prot device - data'!G81&lt;&gt;"",'Solar prot device - data'!G81,"")</f>
        <v/>
      </c>
      <c r="H81" s="140" t="str">
        <f>IF('Solar prot device - data'!H81&lt;&gt;"",'Solar prot device - data'!H81,"")</f>
        <v/>
      </c>
      <c r="I81" s="140" t="str">
        <f>IF('Solar prot device - data'!I81&lt;&gt;"",'Solar prot device - data'!I81,"")</f>
        <v/>
      </c>
      <c r="J81" s="141" t="str">
        <f>IF('Solar prot device - data'!J81&lt;&gt;"",'Solar prot device - data'!J81,"")</f>
        <v/>
      </c>
      <c r="K81" s="142" t="str">
        <f t="shared" si="22"/>
        <v/>
      </c>
      <c r="L81" s="143" t="str">
        <f t="shared" si="23"/>
        <v/>
      </c>
      <c r="M81" s="144" t="str">
        <f t="shared" si="24"/>
        <v/>
      </c>
      <c r="N81" s="142" t="str">
        <f t="shared" si="25"/>
        <v/>
      </c>
      <c r="O81" s="145" t="str">
        <f t="shared" si="26"/>
        <v/>
      </c>
      <c r="P81" s="142" t="str">
        <f t="shared" si="32"/>
        <v/>
      </c>
      <c r="Q81" s="145" t="str">
        <f t="shared" si="33"/>
        <v/>
      </c>
      <c r="R81" s="142" t="str">
        <f t="shared" si="27"/>
        <v/>
      </c>
      <c r="S81" s="145" t="str">
        <f t="shared" si="28"/>
        <v/>
      </c>
      <c r="U81" s="146" t="str">
        <f t="shared" si="29"/>
        <v/>
      </c>
      <c r="V81" s="147" t="str">
        <f t="shared" si="30"/>
        <v/>
      </c>
      <c r="W81" s="144" t="str">
        <f t="shared" si="31"/>
        <v/>
      </c>
    </row>
    <row r="82" spans="2:23" x14ac:dyDescent="0.2">
      <c r="B82" s="138">
        <f>'Solar prot device - data'!B82</f>
        <v>68</v>
      </c>
      <c r="C82" s="139" t="str">
        <f>IF('Solar prot device - data'!C82&lt;&gt;"",C$6&amp;" + "&amp;'Solar prot device - data'!C82,"")</f>
        <v/>
      </c>
      <c r="D82" s="140" t="str">
        <f>IF('Solar prot device - data'!D82&lt;&gt;"",'Solar prot device - data'!D82,"")</f>
        <v/>
      </c>
      <c r="E82" s="140" t="str">
        <f>IF('Solar prot device - data'!E82&lt;&gt;"",'Solar prot device - data'!E82,"")</f>
        <v/>
      </c>
      <c r="F82" s="140" t="str">
        <f>IF('Solar prot device - data'!F82&lt;&gt;"",'Solar prot device - data'!F82,"")</f>
        <v/>
      </c>
      <c r="G82" s="140" t="str">
        <f>IF('Solar prot device - data'!G82&lt;&gt;"",'Solar prot device - data'!G82,"")</f>
        <v/>
      </c>
      <c r="H82" s="140" t="str">
        <f>IF('Solar prot device - data'!H82&lt;&gt;"",'Solar prot device - data'!H82,"")</f>
        <v/>
      </c>
      <c r="I82" s="140" t="str">
        <f>IF('Solar prot device - data'!I82&lt;&gt;"",'Solar prot device - data'!I82,"")</f>
        <v/>
      </c>
      <c r="J82" s="141" t="str">
        <f>IF('Solar prot device - data'!J82&lt;&gt;"",'Solar prot device - data'!J82,"")</f>
        <v/>
      </c>
      <c r="K82" s="142" t="str">
        <f t="shared" si="22"/>
        <v/>
      </c>
      <c r="L82" s="143" t="str">
        <f t="shared" si="23"/>
        <v/>
      </c>
      <c r="M82" s="144" t="str">
        <f t="shared" si="24"/>
        <v/>
      </c>
      <c r="N82" s="142" t="str">
        <f t="shared" si="25"/>
        <v/>
      </c>
      <c r="O82" s="145" t="str">
        <f t="shared" si="26"/>
        <v/>
      </c>
      <c r="P82" s="142" t="str">
        <f t="shared" si="32"/>
        <v/>
      </c>
      <c r="Q82" s="145" t="str">
        <f t="shared" si="33"/>
        <v/>
      </c>
      <c r="R82" s="142" t="str">
        <f t="shared" si="27"/>
        <v/>
      </c>
      <c r="S82" s="145" t="str">
        <f t="shared" si="28"/>
        <v/>
      </c>
      <c r="U82" s="146" t="str">
        <f t="shared" si="29"/>
        <v/>
      </c>
      <c r="V82" s="147" t="str">
        <f t="shared" si="30"/>
        <v/>
      </c>
      <c r="W82" s="144" t="str">
        <f t="shared" si="31"/>
        <v/>
      </c>
    </row>
    <row r="83" spans="2:23" x14ac:dyDescent="0.2">
      <c r="B83" s="138">
        <f>'Solar prot device - data'!B83</f>
        <v>69</v>
      </c>
      <c r="C83" s="139" t="str">
        <f>IF('Solar prot device - data'!C83&lt;&gt;"",C$6&amp;" + "&amp;'Solar prot device - data'!C83,"")</f>
        <v/>
      </c>
      <c r="D83" s="140" t="str">
        <f>IF('Solar prot device - data'!D83&lt;&gt;"",'Solar prot device - data'!D83,"")</f>
        <v/>
      </c>
      <c r="E83" s="140" t="str">
        <f>IF('Solar prot device - data'!E83&lt;&gt;"",'Solar prot device - data'!E83,"")</f>
        <v/>
      </c>
      <c r="F83" s="140" t="str">
        <f>IF('Solar prot device - data'!F83&lt;&gt;"",'Solar prot device - data'!F83,"")</f>
        <v/>
      </c>
      <c r="G83" s="140" t="str">
        <f>IF('Solar prot device - data'!G83&lt;&gt;"",'Solar prot device - data'!G83,"")</f>
        <v/>
      </c>
      <c r="H83" s="140" t="str">
        <f>IF('Solar prot device - data'!H83&lt;&gt;"",'Solar prot device - data'!H83,"")</f>
        <v/>
      </c>
      <c r="I83" s="140" t="str">
        <f>IF('Solar prot device - data'!I83&lt;&gt;"",'Solar prot device - data'!I83,"")</f>
        <v/>
      </c>
      <c r="J83" s="141" t="str">
        <f>IF('Solar prot device - data'!J83&lt;&gt;"",'Solar prot device - data'!J83,"")</f>
        <v/>
      </c>
      <c r="K83" s="142" t="str">
        <f t="shared" si="22"/>
        <v/>
      </c>
      <c r="L83" s="143" t="str">
        <f t="shared" si="23"/>
        <v/>
      </c>
      <c r="M83" s="144" t="str">
        <f t="shared" si="24"/>
        <v/>
      </c>
      <c r="N83" s="142" t="str">
        <f t="shared" si="25"/>
        <v/>
      </c>
      <c r="O83" s="145" t="str">
        <f t="shared" si="26"/>
        <v/>
      </c>
      <c r="P83" s="142" t="str">
        <f t="shared" si="32"/>
        <v/>
      </c>
      <c r="Q83" s="145" t="str">
        <f t="shared" si="33"/>
        <v/>
      </c>
      <c r="R83" s="142" t="str">
        <f t="shared" si="27"/>
        <v/>
      </c>
      <c r="S83" s="145" t="str">
        <f t="shared" si="28"/>
        <v/>
      </c>
      <c r="U83" s="146" t="str">
        <f t="shared" si="29"/>
        <v/>
      </c>
      <c r="V83" s="147" t="str">
        <f t="shared" si="30"/>
        <v/>
      </c>
      <c r="W83" s="144" t="str">
        <f t="shared" si="31"/>
        <v/>
      </c>
    </row>
    <row r="84" spans="2:23" x14ac:dyDescent="0.2">
      <c r="B84" s="138">
        <f>'Solar prot device - data'!B84</f>
        <v>70</v>
      </c>
      <c r="C84" s="139" t="str">
        <f>IF('Solar prot device - data'!C84&lt;&gt;"",C$6&amp;" + "&amp;'Solar prot device - data'!C84,"")</f>
        <v/>
      </c>
      <c r="D84" s="140" t="str">
        <f>IF('Solar prot device - data'!D84&lt;&gt;"",'Solar prot device - data'!D84,"")</f>
        <v/>
      </c>
      <c r="E84" s="140" t="str">
        <f>IF('Solar prot device - data'!E84&lt;&gt;"",'Solar prot device - data'!E84,"")</f>
        <v/>
      </c>
      <c r="F84" s="140" t="str">
        <f>IF('Solar prot device - data'!F84&lt;&gt;"",'Solar prot device - data'!F84,"")</f>
        <v/>
      </c>
      <c r="G84" s="140" t="str">
        <f>IF('Solar prot device - data'!G84&lt;&gt;"",'Solar prot device - data'!G84,"")</f>
        <v/>
      </c>
      <c r="H84" s="140" t="str">
        <f>IF('Solar prot device - data'!H84&lt;&gt;"",'Solar prot device - data'!H84,"")</f>
        <v/>
      </c>
      <c r="I84" s="140" t="str">
        <f>IF('Solar prot device - data'!I84&lt;&gt;"",'Solar prot device - data'!I84,"")</f>
        <v/>
      </c>
      <c r="J84" s="141" t="str">
        <f>IF('Solar prot device - data'!J84&lt;&gt;"",'Solar prot device - data'!J84,"")</f>
        <v/>
      </c>
      <c r="K84" s="142" t="str">
        <f t="shared" si="22"/>
        <v/>
      </c>
      <c r="L84" s="143" t="str">
        <f t="shared" si="23"/>
        <v/>
      </c>
      <c r="M84" s="144" t="str">
        <f t="shared" si="24"/>
        <v/>
      </c>
      <c r="N84" s="142" t="str">
        <f t="shared" si="25"/>
        <v/>
      </c>
      <c r="O84" s="145" t="str">
        <f t="shared" si="26"/>
        <v/>
      </c>
      <c r="P84" s="142" t="str">
        <f t="shared" si="32"/>
        <v/>
      </c>
      <c r="Q84" s="145" t="str">
        <f t="shared" si="33"/>
        <v/>
      </c>
      <c r="R84" s="142" t="str">
        <f t="shared" si="27"/>
        <v/>
      </c>
      <c r="S84" s="145" t="str">
        <f t="shared" si="28"/>
        <v/>
      </c>
      <c r="U84" s="146" t="str">
        <f t="shared" si="29"/>
        <v/>
      </c>
      <c r="V84" s="147" t="str">
        <f t="shared" si="30"/>
        <v/>
      </c>
      <c r="W84" s="144" t="str">
        <f t="shared" si="31"/>
        <v/>
      </c>
    </row>
    <row r="85" spans="2:23" x14ac:dyDescent="0.2">
      <c r="B85" s="138">
        <f>'Solar prot device - data'!B85</f>
        <v>71</v>
      </c>
      <c r="C85" s="139" t="str">
        <f>IF('Solar prot device - data'!C85&lt;&gt;"",C$6&amp;" + "&amp;'Solar prot device - data'!C85,"")</f>
        <v/>
      </c>
      <c r="D85" s="140" t="str">
        <f>IF('Solar prot device - data'!D85&lt;&gt;"",'Solar prot device - data'!D85,"")</f>
        <v/>
      </c>
      <c r="E85" s="140" t="str">
        <f>IF('Solar prot device - data'!E85&lt;&gt;"",'Solar prot device - data'!E85,"")</f>
        <v/>
      </c>
      <c r="F85" s="140" t="str">
        <f>IF('Solar prot device - data'!F85&lt;&gt;"",'Solar prot device - data'!F85,"")</f>
        <v/>
      </c>
      <c r="G85" s="140" t="str">
        <f>IF('Solar prot device - data'!G85&lt;&gt;"",'Solar prot device - data'!G85,"")</f>
        <v/>
      </c>
      <c r="H85" s="140" t="str">
        <f>IF('Solar prot device - data'!H85&lt;&gt;"",'Solar prot device - data'!H85,"")</f>
        <v/>
      </c>
      <c r="I85" s="140" t="str">
        <f>IF('Solar prot device - data'!I85&lt;&gt;"",'Solar prot device - data'!I85,"")</f>
        <v/>
      </c>
      <c r="J85" s="141" t="str">
        <f>IF('Solar prot device - data'!J85&lt;&gt;"",'Solar prot device - data'!J85,"")</f>
        <v/>
      </c>
      <c r="K85" s="142" t="str">
        <f t="shared" si="22"/>
        <v/>
      </c>
      <c r="L85" s="143" t="str">
        <f t="shared" si="23"/>
        <v/>
      </c>
      <c r="M85" s="144" t="str">
        <f t="shared" si="24"/>
        <v/>
      </c>
      <c r="N85" s="142" t="str">
        <f t="shared" si="25"/>
        <v/>
      </c>
      <c r="O85" s="145" t="str">
        <f t="shared" si="26"/>
        <v/>
      </c>
      <c r="P85" s="142" t="str">
        <f t="shared" si="32"/>
        <v/>
      </c>
      <c r="Q85" s="145" t="str">
        <f t="shared" si="33"/>
        <v/>
      </c>
      <c r="R85" s="142" t="str">
        <f t="shared" si="27"/>
        <v/>
      </c>
      <c r="S85" s="145" t="str">
        <f t="shared" si="28"/>
        <v/>
      </c>
      <c r="U85" s="146" t="str">
        <f t="shared" si="29"/>
        <v/>
      </c>
      <c r="V85" s="147" t="str">
        <f t="shared" si="30"/>
        <v/>
      </c>
      <c r="W85" s="144" t="str">
        <f t="shared" si="31"/>
        <v/>
      </c>
    </row>
    <row r="86" spans="2:23" x14ac:dyDescent="0.2">
      <c r="B86" s="138">
        <f>'Solar prot device - data'!B86</f>
        <v>72</v>
      </c>
      <c r="C86" s="139" t="str">
        <f>IF('Solar prot device - data'!C86&lt;&gt;"",C$6&amp;" + "&amp;'Solar prot device - data'!C86,"")</f>
        <v/>
      </c>
      <c r="D86" s="140" t="str">
        <f>IF('Solar prot device - data'!D86&lt;&gt;"",'Solar prot device - data'!D86,"")</f>
        <v/>
      </c>
      <c r="E86" s="140" t="str">
        <f>IF('Solar prot device - data'!E86&lt;&gt;"",'Solar prot device - data'!E86,"")</f>
        <v/>
      </c>
      <c r="F86" s="140" t="str">
        <f>IF('Solar prot device - data'!F86&lt;&gt;"",'Solar prot device - data'!F86,"")</f>
        <v/>
      </c>
      <c r="G86" s="140" t="str">
        <f>IF('Solar prot device - data'!G86&lt;&gt;"",'Solar prot device - data'!G86,"")</f>
        <v/>
      </c>
      <c r="H86" s="140" t="str">
        <f>IF('Solar prot device - data'!H86&lt;&gt;"",'Solar prot device - data'!H86,"")</f>
        <v/>
      </c>
      <c r="I86" s="140" t="str">
        <f>IF('Solar prot device - data'!I86&lt;&gt;"",'Solar prot device - data'!I86,"")</f>
        <v/>
      </c>
      <c r="J86" s="141" t="str">
        <f>IF('Solar prot device - data'!J86&lt;&gt;"",'Solar prot device - data'!J86,"")</f>
        <v/>
      </c>
      <c r="K86" s="142" t="str">
        <f t="shared" si="22"/>
        <v/>
      </c>
      <c r="L86" s="143" t="str">
        <f t="shared" si="23"/>
        <v/>
      </c>
      <c r="M86" s="144" t="str">
        <f t="shared" si="24"/>
        <v/>
      </c>
      <c r="N86" s="142" t="str">
        <f t="shared" si="25"/>
        <v/>
      </c>
      <c r="O86" s="145" t="str">
        <f t="shared" si="26"/>
        <v/>
      </c>
      <c r="P86" s="142" t="str">
        <f t="shared" si="32"/>
        <v/>
      </c>
      <c r="Q86" s="145" t="str">
        <f t="shared" si="33"/>
        <v/>
      </c>
      <c r="R86" s="142" t="str">
        <f t="shared" si="27"/>
        <v/>
      </c>
      <c r="S86" s="145" t="str">
        <f t="shared" si="28"/>
        <v/>
      </c>
      <c r="U86" s="146" t="str">
        <f t="shared" si="29"/>
        <v/>
      </c>
      <c r="V86" s="147" t="str">
        <f t="shared" si="30"/>
        <v/>
      </c>
      <c r="W86" s="144" t="str">
        <f t="shared" si="31"/>
        <v/>
      </c>
    </row>
    <row r="87" spans="2:23" x14ac:dyDescent="0.2">
      <c r="B87" s="138">
        <f>'Solar prot device - data'!B87</f>
        <v>73</v>
      </c>
      <c r="C87" s="139" t="str">
        <f>IF('Solar prot device - data'!C87&lt;&gt;"",C$6&amp;" + "&amp;'Solar prot device - data'!C87,"")</f>
        <v/>
      </c>
      <c r="D87" s="140" t="str">
        <f>IF('Solar prot device - data'!D87&lt;&gt;"",'Solar prot device - data'!D87,"")</f>
        <v/>
      </c>
      <c r="E87" s="140" t="str">
        <f>IF('Solar prot device - data'!E87&lt;&gt;"",'Solar prot device - data'!E87,"")</f>
        <v/>
      </c>
      <c r="F87" s="140" t="str">
        <f>IF('Solar prot device - data'!F87&lt;&gt;"",'Solar prot device - data'!F87,"")</f>
        <v/>
      </c>
      <c r="G87" s="140" t="str">
        <f>IF('Solar prot device - data'!G87&lt;&gt;"",'Solar prot device - data'!G87,"")</f>
        <v/>
      </c>
      <c r="H87" s="140" t="str">
        <f>IF('Solar prot device - data'!H87&lt;&gt;"",'Solar prot device - data'!H87,"")</f>
        <v/>
      </c>
      <c r="I87" s="140" t="str">
        <f>IF('Solar prot device - data'!I87&lt;&gt;"",'Solar prot device - data'!I87,"")</f>
        <v/>
      </c>
      <c r="J87" s="141" t="str">
        <f>IF('Solar prot device - data'!J87&lt;&gt;"",'Solar prot device - data'!J87,"")</f>
        <v/>
      </c>
      <c r="K87" s="142" t="str">
        <f t="shared" si="22"/>
        <v/>
      </c>
      <c r="L87" s="143" t="str">
        <f t="shared" si="23"/>
        <v/>
      </c>
      <c r="M87" s="144" t="str">
        <f t="shared" si="24"/>
        <v/>
      </c>
      <c r="N87" s="142" t="str">
        <f t="shared" si="25"/>
        <v/>
      </c>
      <c r="O87" s="145" t="str">
        <f t="shared" si="26"/>
        <v/>
      </c>
      <c r="P87" s="142" t="str">
        <f t="shared" si="32"/>
        <v/>
      </c>
      <c r="Q87" s="145" t="str">
        <f t="shared" si="33"/>
        <v/>
      </c>
      <c r="R87" s="142" t="str">
        <f t="shared" si="27"/>
        <v/>
      </c>
      <c r="S87" s="145" t="str">
        <f t="shared" si="28"/>
        <v/>
      </c>
      <c r="U87" s="146" t="str">
        <f t="shared" si="29"/>
        <v/>
      </c>
      <c r="V87" s="147" t="str">
        <f t="shared" si="30"/>
        <v/>
      </c>
      <c r="W87" s="144" t="str">
        <f t="shared" si="31"/>
        <v/>
      </c>
    </row>
    <row r="88" spans="2:23" x14ac:dyDescent="0.2">
      <c r="B88" s="138">
        <f>'Solar prot device - data'!B88</f>
        <v>74</v>
      </c>
      <c r="C88" s="139" t="str">
        <f>IF('Solar prot device - data'!C88&lt;&gt;"",C$6&amp;" + "&amp;'Solar prot device - data'!C88,"")</f>
        <v/>
      </c>
      <c r="D88" s="140" t="str">
        <f>IF('Solar prot device - data'!D88&lt;&gt;"",'Solar prot device - data'!D88,"")</f>
        <v/>
      </c>
      <c r="E88" s="140" t="str">
        <f>IF('Solar prot device - data'!E88&lt;&gt;"",'Solar prot device - data'!E88,"")</f>
        <v/>
      </c>
      <c r="F88" s="140" t="str">
        <f>IF('Solar prot device - data'!F88&lt;&gt;"",'Solar prot device - data'!F88,"")</f>
        <v/>
      </c>
      <c r="G88" s="140" t="str">
        <f>IF('Solar prot device - data'!G88&lt;&gt;"",'Solar prot device - data'!G88,"")</f>
        <v/>
      </c>
      <c r="H88" s="140" t="str">
        <f>IF('Solar prot device - data'!H88&lt;&gt;"",'Solar prot device - data'!H88,"")</f>
        <v/>
      </c>
      <c r="I88" s="140" t="str">
        <f>IF('Solar prot device - data'!I88&lt;&gt;"",'Solar prot device - data'!I88,"")</f>
        <v/>
      </c>
      <c r="J88" s="141" t="str">
        <f>IF('Solar prot device - data'!J88&lt;&gt;"",'Solar prot device - data'!J88,"")</f>
        <v/>
      </c>
      <c r="K88" s="142" t="str">
        <f t="shared" si="22"/>
        <v/>
      </c>
      <c r="L88" s="143" t="str">
        <f t="shared" si="23"/>
        <v/>
      </c>
      <c r="M88" s="144" t="str">
        <f t="shared" si="24"/>
        <v/>
      </c>
      <c r="N88" s="142" t="str">
        <f t="shared" si="25"/>
        <v/>
      </c>
      <c r="O88" s="145" t="str">
        <f t="shared" si="26"/>
        <v/>
      </c>
      <c r="P88" s="142" t="str">
        <f t="shared" si="32"/>
        <v/>
      </c>
      <c r="Q88" s="145" t="str">
        <f t="shared" si="33"/>
        <v/>
      </c>
      <c r="R88" s="142" t="str">
        <f t="shared" si="27"/>
        <v/>
      </c>
      <c r="S88" s="145" t="str">
        <f t="shared" si="28"/>
        <v/>
      </c>
      <c r="U88" s="146" t="str">
        <f t="shared" si="29"/>
        <v/>
      </c>
      <c r="V88" s="147" t="str">
        <f t="shared" si="30"/>
        <v/>
      </c>
      <c r="W88" s="144" t="str">
        <f t="shared" si="31"/>
        <v/>
      </c>
    </row>
    <row r="89" spans="2:23" x14ac:dyDescent="0.2">
      <c r="B89" s="138">
        <f>'Solar prot device - data'!B89</f>
        <v>75</v>
      </c>
      <c r="C89" s="139" t="str">
        <f>IF('Solar prot device - data'!C89&lt;&gt;"",C$6&amp;" + "&amp;'Solar prot device - data'!C89,"")</f>
        <v/>
      </c>
      <c r="D89" s="140" t="str">
        <f>IF('Solar prot device - data'!D89&lt;&gt;"",'Solar prot device - data'!D89,"")</f>
        <v/>
      </c>
      <c r="E89" s="140" t="str">
        <f>IF('Solar prot device - data'!E89&lt;&gt;"",'Solar prot device - data'!E89,"")</f>
        <v/>
      </c>
      <c r="F89" s="140" t="str">
        <f>IF('Solar prot device - data'!F89&lt;&gt;"",'Solar prot device - data'!F89,"")</f>
        <v/>
      </c>
      <c r="G89" s="140" t="str">
        <f>IF('Solar prot device - data'!G89&lt;&gt;"",'Solar prot device - data'!G89,"")</f>
        <v/>
      </c>
      <c r="H89" s="140" t="str">
        <f>IF('Solar prot device - data'!H89&lt;&gt;"",'Solar prot device - data'!H89,"")</f>
        <v/>
      </c>
      <c r="I89" s="140" t="str">
        <f>IF('Solar prot device - data'!I89&lt;&gt;"",'Solar prot device - data'!I89,"")</f>
        <v/>
      </c>
      <c r="J89" s="141" t="str">
        <f>IF('Solar prot device - data'!J89&lt;&gt;"",'Solar prot device - data'!J89,"")</f>
        <v/>
      </c>
      <c r="K89" s="142" t="str">
        <f t="shared" si="22"/>
        <v/>
      </c>
      <c r="L89" s="143" t="str">
        <f t="shared" si="23"/>
        <v/>
      </c>
      <c r="M89" s="144" t="str">
        <f t="shared" si="24"/>
        <v/>
      </c>
      <c r="N89" s="142" t="str">
        <f t="shared" si="25"/>
        <v/>
      </c>
      <c r="O89" s="145" t="str">
        <f t="shared" si="26"/>
        <v/>
      </c>
      <c r="P89" s="142" t="str">
        <f t="shared" si="32"/>
        <v/>
      </c>
      <c r="Q89" s="145" t="str">
        <f t="shared" si="33"/>
        <v/>
      </c>
      <c r="R89" s="142" t="str">
        <f t="shared" si="27"/>
        <v/>
      </c>
      <c r="S89" s="145" t="str">
        <f t="shared" si="28"/>
        <v/>
      </c>
      <c r="U89" s="146" t="str">
        <f t="shared" si="29"/>
        <v/>
      </c>
      <c r="V89" s="147" t="str">
        <f t="shared" si="30"/>
        <v/>
      </c>
      <c r="W89" s="144" t="str">
        <f t="shared" si="31"/>
        <v/>
      </c>
    </row>
    <row r="90" spans="2:23" x14ac:dyDescent="0.2">
      <c r="B90" s="138">
        <f>'Solar prot device - data'!B90</f>
        <v>76</v>
      </c>
      <c r="C90" s="139" t="str">
        <f>IF('Solar prot device - data'!C90&lt;&gt;"",C$6&amp;" + "&amp;'Solar prot device - data'!C90,"")</f>
        <v/>
      </c>
      <c r="D90" s="140" t="str">
        <f>IF('Solar prot device - data'!D90&lt;&gt;"",'Solar prot device - data'!D90,"")</f>
        <v/>
      </c>
      <c r="E90" s="140" t="str">
        <f>IF('Solar prot device - data'!E90&lt;&gt;"",'Solar prot device - data'!E90,"")</f>
        <v/>
      </c>
      <c r="F90" s="140" t="str">
        <f>IF('Solar prot device - data'!F90&lt;&gt;"",'Solar prot device - data'!F90,"")</f>
        <v/>
      </c>
      <c r="G90" s="140" t="str">
        <f>IF('Solar prot device - data'!G90&lt;&gt;"",'Solar prot device - data'!G90,"")</f>
        <v/>
      </c>
      <c r="H90" s="140" t="str">
        <f>IF('Solar prot device - data'!H90&lt;&gt;"",'Solar prot device - data'!H90,"")</f>
        <v/>
      </c>
      <c r="I90" s="140" t="str">
        <f>IF('Solar prot device - data'!I90&lt;&gt;"",'Solar prot device - data'!I90,"")</f>
        <v/>
      </c>
      <c r="J90" s="141" t="str">
        <f>IF('Solar prot device - data'!J90&lt;&gt;"",'Solar prot device - data'!J90,"")</f>
        <v/>
      </c>
      <c r="K90" s="142" t="str">
        <f t="shared" si="22"/>
        <v/>
      </c>
      <c r="L90" s="143" t="str">
        <f t="shared" si="23"/>
        <v/>
      </c>
      <c r="M90" s="144" t="str">
        <f t="shared" si="24"/>
        <v/>
      </c>
      <c r="N90" s="142" t="str">
        <f t="shared" si="25"/>
        <v/>
      </c>
      <c r="O90" s="145" t="str">
        <f t="shared" si="26"/>
        <v/>
      </c>
      <c r="P90" s="142" t="str">
        <f t="shared" si="32"/>
        <v/>
      </c>
      <c r="Q90" s="145" t="str">
        <f t="shared" si="33"/>
        <v/>
      </c>
      <c r="R90" s="142" t="str">
        <f t="shared" si="27"/>
        <v/>
      </c>
      <c r="S90" s="145" t="str">
        <f t="shared" si="28"/>
        <v/>
      </c>
      <c r="U90" s="146" t="str">
        <f t="shared" si="29"/>
        <v/>
      </c>
      <c r="V90" s="147" t="str">
        <f t="shared" si="30"/>
        <v/>
      </c>
      <c r="W90" s="144" t="str">
        <f t="shared" si="31"/>
        <v/>
      </c>
    </row>
    <row r="91" spans="2:23" x14ac:dyDescent="0.2">
      <c r="B91" s="138">
        <f>'Solar prot device - data'!B91</f>
        <v>77</v>
      </c>
      <c r="C91" s="139" t="str">
        <f>IF('Solar prot device - data'!C91&lt;&gt;"",C$6&amp;" + "&amp;'Solar prot device - data'!C91,"")</f>
        <v/>
      </c>
      <c r="D91" s="140" t="str">
        <f>IF('Solar prot device - data'!D91&lt;&gt;"",'Solar prot device - data'!D91,"")</f>
        <v/>
      </c>
      <c r="E91" s="140" t="str">
        <f>IF('Solar prot device - data'!E91&lt;&gt;"",'Solar prot device - data'!E91,"")</f>
        <v/>
      </c>
      <c r="F91" s="140" t="str">
        <f>IF('Solar prot device - data'!F91&lt;&gt;"",'Solar prot device - data'!F91,"")</f>
        <v/>
      </c>
      <c r="G91" s="140" t="str">
        <f>IF('Solar prot device - data'!G91&lt;&gt;"",'Solar prot device - data'!G91,"")</f>
        <v/>
      </c>
      <c r="H91" s="140" t="str">
        <f>IF('Solar prot device - data'!H91&lt;&gt;"",'Solar prot device - data'!H91,"")</f>
        <v/>
      </c>
      <c r="I91" s="140" t="str">
        <f>IF('Solar prot device - data'!I91&lt;&gt;"",'Solar prot device - data'!I91,"")</f>
        <v/>
      </c>
      <c r="J91" s="141" t="str">
        <f>IF('Solar prot device - data'!J91&lt;&gt;"",'Solar prot device - data'!J91,"")</f>
        <v/>
      </c>
      <c r="K91" s="142" t="str">
        <f t="shared" si="22"/>
        <v/>
      </c>
      <c r="L91" s="143" t="str">
        <f t="shared" si="23"/>
        <v/>
      </c>
      <c r="M91" s="144" t="str">
        <f t="shared" si="24"/>
        <v/>
      </c>
      <c r="N91" s="142" t="str">
        <f t="shared" si="25"/>
        <v/>
      </c>
      <c r="O91" s="145" t="str">
        <f t="shared" si="26"/>
        <v/>
      </c>
      <c r="P91" s="142" t="str">
        <f t="shared" si="32"/>
        <v/>
      </c>
      <c r="Q91" s="145" t="str">
        <f t="shared" si="33"/>
        <v/>
      </c>
      <c r="R91" s="142" t="str">
        <f t="shared" si="27"/>
        <v/>
      </c>
      <c r="S91" s="145" t="str">
        <f t="shared" si="28"/>
        <v/>
      </c>
      <c r="U91" s="146" t="str">
        <f t="shared" si="29"/>
        <v/>
      </c>
      <c r="V91" s="147" t="str">
        <f t="shared" si="30"/>
        <v/>
      </c>
      <c r="W91" s="144" t="str">
        <f t="shared" si="31"/>
        <v/>
      </c>
    </row>
    <row r="92" spans="2:23" x14ac:dyDescent="0.2">
      <c r="B92" s="138">
        <f>'Solar prot device - data'!B92</f>
        <v>78</v>
      </c>
      <c r="C92" s="139" t="str">
        <f>IF('Solar prot device - data'!C92&lt;&gt;"",C$6&amp;" + "&amp;'Solar prot device - data'!C92,"")</f>
        <v/>
      </c>
      <c r="D92" s="140" t="str">
        <f>IF('Solar prot device - data'!D92&lt;&gt;"",'Solar prot device - data'!D92,"")</f>
        <v/>
      </c>
      <c r="E92" s="140" t="str">
        <f>IF('Solar prot device - data'!E92&lt;&gt;"",'Solar prot device - data'!E92,"")</f>
        <v/>
      </c>
      <c r="F92" s="140" t="str">
        <f>IF('Solar prot device - data'!F92&lt;&gt;"",'Solar prot device - data'!F92,"")</f>
        <v/>
      </c>
      <c r="G92" s="140" t="str">
        <f>IF('Solar prot device - data'!G92&lt;&gt;"",'Solar prot device - data'!G92,"")</f>
        <v/>
      </c>
      <c r="H92" s="140" t="str">
        <f>IF('Solar prot device - data'!H92&lt;&gt;"",'Solar prot device - data'!H92,"")</f>
        <v/>
      </c>
      <c r="I92" s="140" t="str">
        <f>IF('Solar prot device - data'!I92&lt;&gt;"",'Solar prot device - data'!I92,"")</f>
        <v/>
      </c>
      <c r="J92" s="141" t="str">
        <f>IF('Solar prot device - data'!J92&lt;&gt;"",'Solar prot device - data'!J92,"")</f>
        <v/>
      </c>
      <c r="K92" s="142" t="str">
        <f t="shared" si="22"/>
        <v/>
      </c>
      <c r="L92" s="143" t="str">
        <f t="shared" si="23"/>
        <v/>
      </c>
      <c r="M92" s="144" t="str">
        <f t="shared" si="24"/>
        <v/>
      </c>
      <c r="N92" s="142" t="str">
        <f t="shared" si="25"/>
        <v/>
      </c>
      <c r="O92" s="145" t="str">
        <f t="shared" si="26"/>
        <v/>
      </c>
      <c r="P92" s="142" t="str">
        <f t="shared" si="32"/>
        <v/>
      </c>
      <c r="Q92" s="145" t="str">
        <f t="shared" si="33"/>
        <v/>
      </c>
      <c r="R92" s="142" t="str">
        <f t="shared" si="27"/>
        <v/>
      </c>
      <c r="S92" s="145" t="str">
        <f t="shared" si="28"/>
        <v/>
      </c>
      <c r="U92" s="146" t="str">
        <f t="shared" si="29"/>
        <v/>
      </c>
      <c r="V92" s="147" t="str">
        <f t="shared" si="30"/>
        <v/>
      </c>
      <c r="W92" s="144" t="str">
        <f t="shared" si="31"/>
        <v/>
      </c>
    </row>
    <row r="93" spans="2:23" x14ac:dyDescent="0.2">
      <c r="B93" s="138">
        <f>'Solar prot device - data'!B93</f>
        <v>79</v>
      </c>
      <c r="C93" s="139" t="str">
        <f>IF('Solar prot device - data'!C93&lt;&gt;"",C$6&amp;" + "&amp;'Solar prot device - data'!C93,"")</f>
        <v/>
      </c>
      <c r="D93" s="140" t="str">
        <f>IF('Solar prot device - data'!D93&lt;&gt;"",'Solar prot device - data'!D93,"")</f>
        <v/>
      </c>
      <c r="E93" s="140" t="str">
        <f>IF('Solar prot device - data'!E93&lt;&gt;"",'Solar prot device - data'!E93,"")</f>
        <v/>
      </c>
      <c r="F93" s="140" t="str">
        <f>IF('Solar prot device - data'!F93&lt;&gt;"",'Solar prot device - data'!F93,"")</f>
        <v/>
      </c>
      <c r="G93" s="140" t="str">
        <f>IF('Solar prot device - data'!G93&lt;&gt;"",'Solar prot device - data'!G93,"")</f>
        <v/>
      </c>
      <c r="H93" s="140" t="str">
        <f>IF('Solar prot device - data'!H93&lt;&gt;"",'Solar prot device - data'!H93,"")</f>
        <v/>
      </c>
      <c r="I93" s="140" t="str">
        <f>IF('Solar prot device - data'!I93&lt;&gt;"",'Solar prot device - data'!I93,"")</f>
        <v/>
      </c>
      <c r="J93" s="141" t="str">
        <f>IF('Solar prot device - data'!J93&lt;&gt;"",'Solar prot device - data'!J93,"")</f>
        <v/>
      </c>
      <c r="K93" s="142" t="str">
        <f t="shared" si="22"/>
        <v/>
      </c>
      <c r="L93" s="143" t="str">
        <f t="shared" si="23"/>
        <v/>
      </c>
      <c r="M93" s="144" t="str">
        <f t="shared" si="24"/>
        <v/>
      </c>
      <c r="N93" s="142" t="str">
        <f t="shared" si="25"/>
        <v/>
      </c>
      <c r="O93" s="145" t="str">
        <f t="shared" si="26"/>
        <v/>
      </c>
      <c r="P93" s="142" t="str">
        <f t="shared" si="32"/>
        <v/>
      </c>
      <c r="Q93" s="145" t="str">
        <f t="shared" si="33"/>
        <v/>
      </c>
      <c r="R93" s="142" t="str">
        <f t="shared" si="27"/>
        <v/>
      </c>
      <c r="S93" s="145" t="str">
        <f t="shared" si="28"/>
        <v/>
      </c>
      <c r="U93" s="146" t="str">
        <f t="shared" si="29"/>
        <v/>
      </c>
      <c r="V93" s="147" t="str">
        <f t="shared" si="30"/>
        <v/>
      </c>
      <c r="W93" s="144" t="str">
        <f t="shared" si="31"/>
        <v/>
      </c>
    </row>
    <row r="94" spans="2:23" x14ac:dyDescent="0.2">
      <c r="B94" s="138">
        <f>'Solar prot device - data'!B94</f>
        <v>80</v>
      </c>
      <c r="C94" s="139" t="str">
        <f>IF('Solar prot device - data'!C94&lt;&gt;"",C$6&amp;" + "&amp;'Solar prot device - data'!C94,"")</f>
        <v/>
      </c>
      <c r="D94" s="140" t="str">
        <f>IF('Solar prot device - data'!D94&lt;&gt;"",'Solar prot device - data'!D94,"")</f>
        <v/>
      </c>
      <c r="E94" s="140" t="str">
        <f>IF('Solar prot device - data'!E94&lt;&gt;"",'Solar prot device - data'!E94,"")</f>
        <v/>
      </c>
      <c r="F94" s="140" t="str">
        <f>IF('Solar prot device - data'!F94&lt;&gt;"",'Solar prot device - data'!F94,"")</f>
        <v/>
      </c>
      <c r="G94" s="140" t="str">
        <f>IF('Solar prot device - data'!G94&lt;&gt;"",'Solar prot device - data'!G94,"")</f>
        <v/>
      </c>
      <c r="H94" s="140" t="str">
        <f>IF('Solar prot device - data'!H94&lt;&gt;"",'Solar prot device - data'!H94,"")</f>
        <v/>
      </c>
      <c r="I94" s="140" t="str">
        <f>IF('Solar prot device - data'!I94&lt;&gt;"",'Solar prot device - data'!I94,"")</f>
        <v/>
      </c>
      <c r="J94" s="141" t="str">
        <f>IF('Solar prot device - data'!J94&lt;&gt;"",'Solar prot device - data'!J94,"")</f>
        <v/>
      </c>
      <c r="K94" s="142" t="str">
        <f t="shared" si="22"/>
        <v/>
      </c>
      <c r="L94" s="143" t="str">
        <f t="shared" si="23"/>
        <v/>
      </c>
      <c r="M94" s="144" t="str">
        <f t="shared" si="24"/>
        <v/>
      </c>
      <c r="N94" s="142" t="str">
        <f t="shared" si="25"/>
        <v/>
      </c>
      <c r="O94" s="145" t="str">
        <f t="shared" si="26"/>
        <v/>
      </c>
      <c r="P94" s="142" t="str">
        <f t="shared" si="32"/>
        <v/>
      </c>
      <c r="Q94" s="145" t="str">
        <f t="shared" si="33"/>
        <v/>
      </c>
      <c r="R94" s="142" t="str">
        <f t="shared" si="27"/>
        <v/>
      </c>
      <c r="S94" s="145" t="str">
        <f t="shared" si="28"/>
        <v/>
      </c>
      <c r="U94" s="146" t="str">
        <f t="shared" si="29"/>
        <v/>
      </c>
      <c r="V94" s="147" t="str">
        <f t="shared" si="30"/>
        <v/>
      </c>
      <c r="W94" s="144" t="str">
        <f t="shared" si="31"/>
        <v/>
      </c>
    </row>
    <row r="95" spans="2:23" x14ac:dyDescent="0.2">
      <c r="B95" s="138">
        <f>'Solar prot device - data'!B95</f>
        <v>81</v>
      </c>
      <c r="C95" s="139" t="str">
        <f>IF('Solar prot device - data'!C95&lt;&gt;"",C$6&amp;" + "&amp;'Solar prot device - data'!C95,"")</f>
        <v/>
      </c>
      <c r="D95" s="140" t="str">
        <f>IF('Solar prot device - data'!D95&lt;&gt;"",'Solar prot device - data'!D95,"")</f>
        <v/>
      </c>
      <c r="E95" s="140" t="str">
        <f>IF('Solar prot device - data'!E95&lt;&gt;"",'Solar prot device - data'!E95,"")</f>
        <v/>
      </c>
      <c r="F95" s="140" t="str">
        <f>IF('Solar prot device - data'!F95&lt;&gt;"",'Solar prot device - data'!F95,"")</f>
        <v/>
      </c>
      <c r="G95" s="140" t="str">
        <f>IF('Solar prot device - data'!G95&lt;&gt;"",'Solar prot device - data'!G95,"")</f>
        <v/>
      </c>
      <c r="H95" s="140" t="str">
        <f>IF('Solar prot device - data'!H95&lt;&gt;"",'Solar prot device - data'!H95,"")</f>
        <v/>
      </c>
      <c r="I95" s="140" t="str">
        <f>IF('Solar prot device - data'!I95&lt;&gt;"",'Solar prot device - data'!I95,"")</f>
        <v/>
      </c>
      <c r="J95" s="141" t="str">
        <f>IF('Solar prot device - data'!J95&lt;&gt;"",'Solar prot device - data'!J95,"")</f>
        <v/>
      </c>
      <c r="K95" s="142" t="str">
        <f t="shared" si="22"/>
        <v/>
      </c>
      <c r="L95" s="143" t="str">
        <f t="shared" si="23"/>
        <v/>
      </c>
      <c r="M95" s="144" t="str">
        <f t="shared" si="24"/>
        <v/>
      </c>
      <c r="N95" s="142" t="str">
        <f t="shared" si="25"/>
        <v/>
      </c>
      <c r="O95" s="145" t="str">
        <f t="shared" si="26"/>
        <v/>
      </c>
      <c r="P95" s="142" t="str">
        <f t="shared" si="32"/>
        <v/>
      </c>
      <c r="Q95" s="145" t="str">
        <f t="shared" si="33"/>
        <v/>
      </c>
      <c r="R95" s="142" t="str">
        <f t="shared" si="27"/>
        <v/>
      </c>
      <c r="S95" s="145" t="str">
        <f t="shared" si="28"/>
        <v/>
      </c>
      <c r="U95" s="146" t="str">
        <f t="shared" si="29"/>
        <v/>
      </c>
      <c r="V95" s="147" t="str">
        <f t="shared" si="30"/>
        <v/>
      </c>
      <c r="W95" s="144" t="str">
        <f t="shared" si="31"/>
        <v/>
      </c>
    </row>
    <row r="96" spans="2:23" x14ac:dyDescent="0.2">
      <c r="B96" s="138">
        <f>'Solar prot device - data'!B96</f>
        <v>82</v>
      </c>
      <c r="C96" s="139" t="str">
        <f>IF('Solar prot device - data'!C96&lt;&gt;"",C$6&amp;" + "&amp;'Solar prot device - data'!C96,"")</f>
        <v/>
      </c>
      <c r="D96" s="140" t="str">
        <f>IF('Solar prot device - data'!D96&lt;&gt;"",'Solar prot device - data'!D96,"")</f>
        <v/>
      </c>
      <c r="E96" s="140" t="str">
        <f>IF('Solar prot device - data'!E96&lt;&gt;"",'Solar prot device - data'!E96,"")</f>
        <v/>
      </c>
      <c r="F96" s="140" t="str">
        <f>IF('Solar prot device - data'!F96&lt;&gt;"",'Solar prot device - data'!F96,"")</f>
        <v/>
      </c>
      <c r="G96" s="140" t="str">
        <f>IF('Solar prot device - data'!G96&lt;&gt;"",'Solar prot device - data'!G96,"")</f>
        <v/>
      </c>
      <c r="H96" s="140" t="str">
        <f>IF('Solar prot device - data'!H96&lt;&gt;"",'Solar prot device - data'!H96,"")</f>
        <v/>
      </c>
      <c r="I96" s="140" t="str">
        <f>IF('Solar prot device - data'!I96&lt;&gt;"",'Solar prot device - data'!I96,"")</f>
        <v/>
      </c>
      <c r="J96" s="141" t="str">
        <f>IF('Solar prot device - data'!J96&lt;&gt;"",'Solar prot device - data'!J96,"")</f>
        <v/>
      </c>
      <c r="K96" s="142" t="str">
        <f t="shared" si="22"/>
        <v/>
      </c>
      <c r="L96" s="143" t="str">
        <f t="shared" si="23"/>
        <v/>
      </c>
      <c r="M96" s="144" t="str">
        <f t="shared" si="24"/>
        <v/>
      </c>
      <c r="N96" s="142" t="str">
        <f t="shared" si="25"/>
        <v/>
      </c>
      <c r="O96" s="145" t="str">
        <f t="shared" si="26"/>
        <v/>
      </c>
      <c r="P96" s="142" t="str">
        <f t="shared" si="32"/>
        <v/>
      </c>
      <c r="Q96" s="145" t="str">
        <f t="shared" si="33"/>
        <v/>
      </c>
      <c r="R96" s="142" t="str">
        <f t="shared" si="27"/>
        <v/>
      </c>
      <c r="S96" s="145" t="str">
        <f t="shared" si="28"/>
        <v/>
      </c>
      <c r="U96" s="146" t="str">
        <f t="shared" si="29"/>
        <v/>
      </c>
      <c r="V96" s="147" t="str">
        <f t="shared" si="30"/>
        <v/>
      </c>
      <c r="W96" s="144" t="str">
        <f t="shared" si="31"/>
        <v/>
      </c>
    </row>
    <row r="97" spans="2:23" x14ac:dyDescent="0.2">
      <c r="B97" s="138">
        <f>'Solar prot device - data'!B97</f>
        <v>83</v>
      </c>
      <c r="C97" s="139" t="str">
        <f>IF('Solar prot device - data'!C97&lt;&gt;"",C$6&amp;" + "&amp;'Solar prot device - data'!C97,"")</f>
        <v/>
      </c>
      <c r="D97" s="140" t="str">
        <f>IF('Solar prot device - data'!D97&lt;&gt;"",'Solar prot device - data'!D97,"")</f>
        <v/>
      </c>
      <c r="E97" s="140" t="str">
        <f>IF('Solar prot device - data'!E97&lt;&gt;"",'Solar prot device - data'!E97,"")</f>
        <v/>
      </c>
      <c r="F97" s="140" t="str">
        <f>IF('Solar prot device - data'!F97&lt;&gt;"",'Solar prot device - data'!F97,"")</f>
        <v/>
      </c>
      <c r="G97" s="140" t="str">
        <f>IF('Solar prot device - data'!G97&lt;&gt;"",'Solar prot device - data'!G97,"")</f>
        <v/>
      </c>
      <c r="H97" s="140" t="str">
        <f>IF('Solar prot device - data'!H97&lt;&gt;"",'Solar prot device - data'!H97,"")</f>
        <v/>
      </c>
      <c r="I97" s="140" t="str">
        <f>IF('Solar prot device - data'!I97&lt;&gt;"",'Solar prot device - data'!I97,"")</f>
        <v/>
      </c>
      <c r="J97" s="141" t="str">
        <f>IF('Solar prot device - data'!J97&lt;&gt;"",'Solar prot device - data'!J97,"")</f>
        <v/>
      </c>
      <c r="K97" s="142" t="str">
        <f t="shared" si="22"/>
        <v/>
      </c>
      <c r="L97" s="143" t="str">
        <f t="shared" si="23"/>
        <v/>
      </c>
      <c r="M97" s="144" t="str">
        <f t="shared" si="24"/>
        <v/>
      </c>
      <c r="N97" s="142" t="str">
        <f t="shared" si="25"/>
        <v/>
      </c>
      <c r="O97" s="145" t="str">
        <f t="shared" si="26"/>
        <v/>
      </c>
      <c r="P97" s="142" t="str">
        <f t="shared" si="32"/>
        <v/>
      </c>
      <c r="Q97" s="145" t="str">
        <f t="shared" si="33"/>
        <v/>
      </c>
      <c r="R97" s="142" t="str">
        <f t="shared" si="27"/>
        <v/>
      </c>
      <c r="S97" s="145" t="str">
        <f t="shared" si="28"/>
        <v/>
      </c>
      <c r="U97" s="146" t="str">
        <f t="shared" si="29"/>
        <v/>
      </c>
      <c r="V97" s="147" t="str">
        <f t="shared" si="30"/>
        <v/>
      </c>
      <c r="W97" s="144" t="str">
        <f t="shared" si="31"/>
        <v/>
      </c>
    </row>
    <row r="98" spans="2:23" x14ac:dyDescent="0.2">
      <c r="B98" s="138">
        <f>'Solar prot device - data'!B98</f>
        <v>84</v>
      </c>
      <c r="C98" s="139" t="str">
        <f>IF('Solar prot device - data'!C98&lt;&gt;"",C$6&amp;" + "&amp;'Solar prot device - data'!C98,"")</f>
        <v/>
      </c>
      <c r="D98" s="140" t="str">
        <f>IF('Solar prot device - data'!D98&lt;&gt;"",'Solar prot device - data'!D98,"")</f>
        <v/>
      </c>
      <c r="E98" s="140" t="str">
        <f>IF('Solar prot device - data'!E98&lt;&gt;"",'Solar prot device - data'!E98,"")</f>
        <v/>
      </c>
      <c r="F98" s="140" t="str">
        <f>IF('Solar prot device - data'!F98&lt;&gt;"",'Solar prot device - data'!F98,"")</f>
        <v/>
      </c>
      <c r="G98" s="140" t="str">
        <f>IF('Solar prot device - data'!G98&lt;&gt;"",'Solar prot device - data'!G98,"")</f>
        <v/>
      </c>
      <c r="H98" s="140" t="str">
        <f>IF('Solar prot device - data'!H98&lt;&gt;"",'Solar prot device - data'!H98,"")</f>
        <v/>
      </c>
      <c r="I98" s="140" t="str">
        <f>IF('Solar prot device - data'!I98&lt;&gt;"",'Solar prot device - data'!I98,"")</f>
        <v/>
      </c>
      <c r="J98" s="141" t="str">
        <f>IF('Solar prot device - data'!J98&lt;&gt;"",'Solar prot device - data'!J98,"")</f>
        <v/>
      </c>
      <c r="K98" s="142" t="str">
        <f t="shared" si="22"/>
        <v/>
      </c>
      <c r="L98" s="143" t="str">
        <f t="shared" si="23"/>
        <v/>
      </c>
      <c r="M98" s="144" t="str">
        <f t="shared" si="24"/>
        <v/>
      </c>
      <c r="N98" s="142" t="str">
        <f t="shared" si="25"/>
        <v/>
      </c>
      <c r="O98" s="145" t="str">
        <f t="shared" si="26"/>
        <v/>
      </c>
      <c r="P98" s="142" t="str">
        <f t="shared" si="32"/>
        <v/>
      </c>
      <c r="Q98" s="145" t="str">
        <f t="shared" si="33"/>
        <v/>
      </c>
      <c r="R98" s="142" t="str">
        <f t="shared" si="27"/>
        <v/>
      </c>
      <c r="S98" s="145" t="str">
        <f t="shared" si="28"/>
        <v/>
      </c>
      <c r="U98" s="146" t="str">
        <f t="shared" si="29"/>
        <v/>
      </c>
      <c r="V98" s="147" t="str">
        <f t="shared" si="30"/>
        <v/>
      </c>
      <c r="W98" s="144" t="str">
        <f t="shared" si="31"/>
        <v/>
      </c>
    </row>
    <row r="99" spans="2:23" x14ac:dyDescent="0.2">
      <c r="B99" s="138">
        <f>'Solar prot device - data'!B99</f>
        <v>85</v>
      </c>
      <c r="C99" s="139" t="str">
        <f>IF('Solar prot device - data'!C99&lt;&gt;"",C$6&amp;" + "&amp;'Solar prot device - data'!C99,"")</f>
        <v/>
      </c>
      <c r="D99" s="140" t="str">
        <f>IF('Solar prot device - data'!D99&lt;&gt;"",'Solar prot device - data'!D99,"")</f>
        <v/>
      </c>
      <c r="E99" s="140" t="str">
        <f>IF('Solar prot device - data'!E99&lt;&gt;"",'Solar prot device - data'!E99,"")</f>
        <v/>
      </c>
      <c r="F99" s="140" t="str">
        <f>IF('Solar prot device - data'!F99&lt;&gt;"",'Solar prot device - data'!F99,"")</f>
        <v/>
      </c>
      <c r="G99" s="140" t="str">
        <f>IF('Solar prot device - data'!G99&lt;&gt;"",'Solar prot device - data'!G99,"")</f>
        <v/>
      </c>
      <c r="H99" s="140" t="str">
        <f>IF('Solar prot device - data'!H99&lt;&gt;"",'Solar prot device - data'!H99,"")</f>
        <v/>
      </c>
      <c r="I99" s="140" t="str">
        <f>IF('Solar prot device - data'!I99&lt;&gt;"",'Solar prot device - data'!I99,"")</f>
        <v/>
      </c>
      <c r="J99" s="141" t="str">
        <f>IF('Solar prot device - data'!J99&lt;&gt;"",'Solar prot device - data'!J99,"")</f>
        <v/>
      </c>
      <c r="K99" s="142" t="str">
        <f t="shared" si="22"/>
        <v/>
      </c>
      <c r="L99" s="143" t="str">
        <f t="shared" si="23"/>
        <v/>
      </c>
      <c r="M99" s="144" t="str">
        <f t="shared" si="24"/>
        <v/>
      </c>
      <c r="N99" s="142" t="str">
        <f t="shared" si="25"/>
        <v/>
      </c>
      <c r="O99" s="145" t="str">
        <f t="shared" si="26"/>
        <v/>
      </c>
      <c r="P99" s="142" t="str">
        <f t="shared" si="32"/>
        <v/>
      </c>
      <c r="Q99" s="145" t="str">
        <f t="shared" si="33"/>
        <v/>
      </c>
      <c r="R99" s="142" t="str">
        <f t="shared" si="27"/>
        <v/>
      </c>
      <c r="S99" s="145" t="str">
        <f t="shared" si="28"/>
        <v/>
      </c>
      <c r="U99" s="146" t="str">
        <f t="shared" si="29"/>
        <v/>
      </c>
      <c r="V99" s="147" t="str">
        <f t="shared" si="30"/>
        <v/>
      </c>
      <c r="W99" s="144" t="str">
        <f t="shared" si="31"/>
        <v/>
      </c>
    </row>
    <row r="100" spans="2:23" x14ac:dyDescent="0.2">
      <c r="B100" s="138">
        <f>'Solar prot device - data'!B100</f>
        <v>86</v>
      </c>
      <c r="C100" s="139" t="str">
        <f>IF('Solar prot device - data'!C100&lt;&gt;"",C$6&amp;" + "&amp;'Solar prot device - data'!C100,"")</f>
        <v/>
      </c>
      <c r="D100" s="140" t="str">
        <f>IF('Solar prot device - data'!D100&lt;&gt;"",'Solar prot device - data'!D100,"")</f>
        <v/>
      </c>
      <c r="E100" s="140" t="str">
        <f>IF('Solar prot device - data'!E100&lt;&gt;"",'Solar prot device - data'!E100,"")</f>
        <v/>
      </c>
      <c r="F100" s="140" t="str">
        <f>IF('Solar prot device - data'!F100&lt;&gt;"",'Solar prot device - data'!F100,"")</f>
        <v/>
      </c>
      <c r="G100" s="140" t="str">
        <f>IF('Solar prot device - data'!G100&lt;&gt;"",'Solar prot device - data'!G100,"")</f>
        <v/>
      </c>
      <c r="H100" s="140" t="str">
        <f>IF('Solar prot device - data'!H100&lt;&gt;"",'Solar prot device - data'!H100,"")</f>
        <v/>
      </c>
      <c r="I100" s="140" t="str">
        <f>IF('Solar prot device - data'!I100&lt;&gt;"",'Solar prot device - data'!I100,"")</f>
        <v/>
      </c>
      <c r="J100" s="141" t="str">
        <f>IF('Solar prot device - data'!J100&lt;&gt;"",'Solar prot device - data'!J100,"")</f>
        <v/>
      </c>
      <c r="K100" s="142" t="str">
        <f t="shared" si="22"/>
        <v/>
      </c>
      <c r="L100" s="143" t="str">
        <f t="shared" si="23"/>
        <v/>
      </c>
      <c r="M100" s="144" t="str">
        <f t="shared" si="24"/>
        <v/>
      </c>
      <c r="N100" s="142" t="str">
        <f t="shared" si="25"/>
        <v/>
      </c>
      <c r="O100" s="145" t="str">
        <f t="shared" si="26"/>
        <v/>
      </c>
      <c r="P100" s="142" t="str">
        <f t="shared" si="32"/>
        <v/>
      </c>
      <c r="Q100" s="145" t="str">
        <f t="shared" si="33"/>
        <v/>
      </c>
      <c r="R100" s="142" t="str">
        <f t="shared" si="27"/>
        <v/>
      </c>
      <c r="S100" s="145" t="str">
        <f t="shared" si="28"/>
        <v/>
      </c>
      <c r="U100" s="146" t="str">
        <f t="shared" si="29"/>
        <v/>
      </c>
      <c r="V100" s="147" t="str">
        <f t="shared" si="30"/>
        <v/>
      </c>
      <c r="W100" s="144" t="str">
        <f t="shared" si="31"/>
        <v/>
      </c>
    </row>
    <row r="101" spans="2:23" x14ac:dyDescent="0.2">
      <c r="B101" s="138">
        <f>'Solar prot device - data'!B101</f>
        <v>87</v>
      </c>
      <c r="C101" s="139" t="str">
        <f>IF('Solar prot device - data'!C101&lt;&gt;"",C$6&amp;" + "&amp;'Solar prot device - data'!C101,"")</f>
        <v/>
      </c>
      <c r="D101" s="140" t="str">
        <f>IF('Solar prot device - data'!D101&lt;&gt;"",'Solar prot device - data'!D101,"")</f>
        <v/>
      </c>
      <c r="E101" s="140" t="str">
        <f>IF('Solar prot device - data'!E101&lt;&gt;"",'Solar prot device - data'!E101,"")</f>
        <v/>
      </c>
      <c r="F101" s="140" t="str">
        <f>IF('Solar prot device - data'!F101&lt;&gt;"",'Solar prot device - data'!F101,"")</f>
        <v/>
      </c>
      <c r="G101" s="140" t="str">
        <f>IF('Solar prot device - data'!G101&lt;&gt;"",'Solar prot device - data'!G101,"")</f>
        <v/>
      </c>
      <c r="H101" s="140" t="str">
        <f>IF('Solar prot device - data'!H101&lt;&gt;"",'Solar prot device - data'!H101,"")</f>
        <v/>
      </c>
      <c r="I101" s="140" t="str">
        <f>IF('Solar prot device - data'!I101&lt;&gt;"",'Solar prot device - data'!I101,"")</f>
        <v/>
      </c>
      <c r="J101" s="141" t="str">
        <f>IF('Solar prot device - data'!J101&lt;&gt;"",'Solar prot device - data'!J101,"")</f>
        <v/>
      </c>
      <c r="K101" s="142" t="str">
        <f t="shared" si="22"/>
        <v/>
      </c>
      <c r="L101" s="143" t="str">
        <f t="shared" si="23"/>
        <v/>
      </c>
      <c r="M101" s="144" t="str">
        <f t="shared" si="24"/>
        <v/>
      </c>
      <c r="N101" s="142" t="str">
        <f t="shared" si="25"/>
        <v/>
      </c>
      <c r="O101" s="145" t="str">
        <f t="shared" si="26"/>
        <v/>
      </c>
      <c r="P101" s="142" t="str">
        <f t="shared" si="32"/>
        <v/>
      </c>
      <c r="Q101" s="145" t="str">
        <f t="shared" si="33"/>
        <v/>
      </c>
      <c r="R101" s="142" t="str">
        <f t="shared" si="27"/>
        <v/>
      </c>
      <c r="S101" s="145" t="str">
        <f t="shared" si="28"/>
        <v/>
      </c>
      <c r="U101" s="146" t="str">
        <f t="shared" si="29"/>
        <v/>
      </c>
      <c r="V101" s="147" t="str">
        <f t="shared" si="30"/>
        <v/>
      </c>
      <c r="W101" s="144" t="str">
        <f t="shared" si="31"/>
        <v/>
      </c>
    </row>
    <row r="102" spans="2:23" x14ac:dyDescent="0.2">
      <c r="B102" s="138">
        <f>'Solar prot device - data'!B102</f>
        <v>88</v>
      </c>
      <c r="C102" s="139" t="str">
        <f>IF('Solar prot device - data'!C102&lt;&gt;"",C$6&amp;" + "&amp;'Solar prot device - data'!C102,"")</f>
        <v/>
      </c>
      <c r="D102" s="140" t="str">
        <f>IF('Solar prot device - data'!D102&lt;&gt;"",'Solar prot device - data'!D102,"")</f>
        <v/>
      </c>
      <c r="E102" s="140" t="str">
        <f>IF('Solar prot device - data'!E102&lt;&gt;"",'Solar prot device - data'!E102,"")</f>
        <v/>
      </c>
      <c r="F102" s="140" t="str">
        <f>IF('Solar prot device - data'!F102&lt;&gt;"",'Solar prot device - data'!F102,"")</f>
        <v/>
      </c>
      <c r="G102" s="140" t="str">
        <f>IF('Solar prot device - data'!G102&lt;&gt;"",'Solar prot device - data'!G102,"")</f>
        <v/>
      </c>
      <c r="H102" s="140" t="str">
        <f>IF('Solar prot device - data'!H102&lt;&gt;"",'Solar prot device - data'!H102,"")</f>
        <v/>
      </c>
      <c r="I102" s="140" t="str">
        <f>IF('Solar prot device - data'!I102&lt;&gt;"",'Solar prot device - data'!I102,"")</f>
        <v/>
      </c>
      <c r="J102" s="141" t="str">
        <f>IF('Solar prot device - data'!J102&lt;&gt;"",'Solar prot device - data'!J102,"")</f>
        <v/>
      </c>
      <c r="K102" s="142" t="str">
        <f t="shared" si="22"/>
        <v/>
      </c>
      <c r="L102" s="143" t="str">
        <f t="shared" si="23"/>
        <v/>
      </c>
      <c r="M102" s="144" t="str">
        <f t="shared" si="24"/>
        <v/>
      </c>
      <c r="N102" s="142" t="str">
        <f t="shared" si="25"/>
        <v/>
      </c>
      <c r="O102" s="145" t="str">
        <f t="shared" si="26"/>
        <v/>
      </c>
      <c r="P102" s="142" t="str">
        <f t="shared" si="32"/>
        <v/>
      </c>
      <c r="Q102" s="145" t="str">
        <f t="shared" si="33"/>
        <v/>
      </c>
      <c r="R102" s="142" t="str">
        <f t="shared" si="27"/>
        <v/>
      </c>
      <c r="S102" s="145" t="str">
        <f t="shared" si="28"/>
        <v/>
      </c>
      <c r="U102" s="146" t="str">
        <f t="shared" si="29"/>
        <v/>
      </c>
      <c r="V102" s="147" t="str">
        <f t="shared" si="30"/>
        <v/>
      </c>
      <c r="W102" s="144" t="str">
        <f t="shared" si="31"/>
        <v/>
      </c>
    </row>
    <row r="103" spans="2:23" x14ac:dyDescent="0.2">
      <c r="B103" s="138">
        <f>'Solar prot device - data'!B103</f>
        <v>89</v>
      </c>
      <c r="C103" s="139" t="str">
        <f>IF('Solar prot device - data'!C103&lt;&gt;"",C$6&amp;" + "&amp;'Solar prot device - data'!C103,"")</f>
        <v/>
      </c>
      <c r="D103" s="140" t="str">
        <f>IF('Solar prot device - data'!D103&lt;&gt;"",'Solar prot device - data'!D103,"")</f>
        <v/>
      </c>
      <c r="E103" s="140" t="str">
        <f>IF('Solar prot device - data'!E103&lt;&gt;"",'Solar prot device - data'!E103,"")</f>
        <v/>
      </c>
      <c r="F103" s="140" t="str">
        <f>IF('Solar prot device - data'!F103&lt;&gt;"",'Solar prot device - data'!F103,"")</f>
        <v/>
      </c>
      <c r="G103" s="140" t="str">
        <f>IF('Solar prot device - data'!G103&lt;&gt;"",'Solar prot device - data'!G103,"")</f>
        <v/>
      </c>
      <c r="H103" s="140" t="str">
        <f>IF('Solar prot device - data'!H103&lt;&gt;"",'Solar prot device - data'!H103,"")</f>
        <v/>
      </c>
      <c r="I103" s="140" t="str">
        <f>IF('Solar prot device - data'!I103&lt;&gt;"",'Solar prot device - data'!I103,"")</f>
        <v/>
      </c>
      <c r="J103" s="141" t="str">
        <f>IF('Solar prot device - data'!J103&lt;&gt;"",'Solar prot device - data'!J103,"")</f>
        <v/>
      </c>
      <c r="K103" s="142" t="str">
        <f t="shared" si="22"/>
        <v/>
      </c>
      <c r="L103" s="143" t="str">
        <f t="shared" si="23"/>
        <v/>
      </c>
      <c r="M103" s="144" t="str">
        <f t="shared" si="24"/>
        <v/>
      </c>
      <c r="N103" s="142" t="str">
        <f t="shared" si="25"/>
        <v/>
      </c>
      <c r="O103" s="145" t="str">
        <f t="shared" si="26"/>
        <v/>
      </c>
      <c r="P103" s="142" t="str">
        <f t="shared" si="32"/>
        <v/>
      </c>
      <c r="Q103" s="145" t="str">
        <f t="shared" si="33"/>
        <v/>
      </c>
      <c r="R103" s="142" t="str">
        <f t="shared" si="27"/>
        <v/>
      </c>
      <c r="S103" s="145" t="str">
        <f t="shared" si="28"/>
        <v/>
      </c>
      <c r="U103" s="146" t="str">
        <f t="shared" si="29"/>
        <v/>
      </c>
      <c r="V103" s="147" t="str">
        <f t="shared" si="30"/>
        <v/>
      </c>
      <c r="W103" s="144" t="str">
        <f t="shared" si="31"/>
        <v/>
      </c>
    </row>
    <row r="104" spans="2:23" x14ac:dyDescent="0.2">
      <c r="B104" s="138">
        <f>'Solar prot device - data'!B104</f>
        <v>90</v>
      </c>
      <c r="C104" s="139" t="str">
        <f>IF('Solar prot device - data'!C104&lt;&gt;"",C$6&amp;" + "&amp;'Solar prot device - data'!C104,"")</f>
        <v/>
      </c>
      <c r="D104" s="140" t="str">
        <f>IF('Solar prot device - data'!D104&lt;&gt;"",'Solar prot device - data'!D104,"")</f>
        <v/>
      </c>
      <c r="E104" s="140" t="str">
        <f>IF('Solar prot device - data'!E104&lt;&gt;"",'Solar prot device - data'!E104,"")</f>
        <v/>
      </c>
      <c r="F104" s="140" t="str">
        <f>IF('Solar prot device - data'!F104&lt;&gt;"",'Solar prot device - data'!F104,"")</f>
        <v/>
      </c>
      <c r="G104" s="140" t="str">
        <f>IF('Solar prot device - data'!G104&lt;&gt;"",'Solar prot device - data'!G104,"")</f>
        <v/>
      </c>
      <c r="H104" s="140" t="str">
        <f>IF('Solar prot device - data'!H104&lt;&gt;"",'Solar prot device - data'!H104,"")</f>
        <v/>
      </c>
      <c r="I104" s="140" t="str">
        <f>IF('Solar prot device - data'!I104&lt;&gt;"",'Solar prot device - data'!I104,"")</f>
        <v/>
      </c>
      <c r="J104" s="141" t="str">
        <f>IF('Solar prot device - data'!J104&lt;&gt;"",'Solar prot device - data'!J104,"")</f>
        <v/>
      </c>
      <c r="K104" s="142" t="str">
        <f t="shared" si="22"/>
        <v/>
      </c>
      <c r="L104" s="143" t="str">
        <f t="shared" si="23"/>
        <v/>
      </c>
      <c r="M104" s="144" t="str">
        <f t="shared" si="24"/>
        <v/>
      </c>
      <c r="N104" s="142" t="str">
        <f t="shared" si="25"/>
        <v/>
      </c>
      <c r="O104" s="145" t="str">
        <f t="shared" si="26"/>
        <v/>
      </c>
      <c r="P104" s="142" t="str">
        <f t="shared" si="32"/>
        <v/>
      </c>
      <c r="Q104" s="145" t="str">
        <f t="shared" si="33"/>
        <v/>
      </c>
      <c r="R104" s="142" t="str">
        <f t="shared" si="27"/>
        <v/>
      </c>
      <c r="S104" s="145" t="str">
        <f t="shared" si="28"/>
        <v/>
      </c>
      <c r="U104" s="146" t="str">
        <f t="shared" si="29"/>
        <v/>
      </c>
      <c r="V104" s="147" t="str">
        <f t="shared" si="30"/>
        <v/>
      </c>
      <c r="W104" s="144" t="str">
        <f t="shared" si="31"/>
        <v/>
      </c>
    </row>
    <row r="105" spans="2:23" x14ac:dyDescent="0.2">
      <c r="B105" s="138">
        <f>'Solar prot device - data'!B105</f>
        <v>91</v>
      </c>
      <c r="C105" s="139" t="str">
        <f>IF('Solar prot device - data'!C105&lt;&gt;"",C$6&amp;" + "&amp;'Solar prot device - data'!C105,"")</f>
        <v/>
      </c>
      <c r="D105" s="140" t="str">
        <f>IF('Solar prot device - data'!D105&lt;&gt;"",'Solar prot device - data'!D105,"")</f>
        <v/>
      </c>
      <c r="E105" s="140" t="str">
        <f>IF('Solar prot device - data'!E105&lt;&gt;"",'Solar prot device - data'!E105,"")</f>
        <v/>
      </c>
      <c r="F105" s="140" t="str">
        <f>IF('Solar prot device - data'!F105&lt;&gt;"",'Solar prot device - data'!F105,"")</f>
        <v/>
      </c>
      <c r="G105" s="140" t="str">
        <f>IF('Solar prot device - data'!G105&lt;&gt;"",'Solar prot device - data'!G105,"")</f>
        <v/>
      </c>
      <c r="H105" s="140" t="str">
        <f>IF('Solar prot device - data'!H105&lt;&gt;"",'Solar prot device - data'!H105,"")</f>
        <v/>
      </c>
      <c r="I105" s="140" t="str">
        <f>IF('Solar prot device - data'!I105&lt;&gt;"",'Solar prot device - data'!I105,"")</f>
        <v/>
      </c>
      <c r="J105" s="141" t="str">
        <f>IF('Solar prot device - data'!J105&lt;&gt;"",'Solar prot device - data'!J105,"")</f>
        <v/>
      </c>
      <c r="K105" s="142" t="str">
        <f t="shared" si="22"/>
        <v/>
      </c>
      <c r="L105" s="143" t="str">
        <f t="shared" si="23"/>
        <v/>
      </c>
      <c r="M105" s="144" t="str">
        <f t="shared" si="24"/>
        <v/>
      </c>
      <c r="N105" s="142" t="str">
        <f t="shared" si="25"/>
        <v/>
      </c>
      <c r="O105" s="145" t="str">
        <f t="shared" si="26"/>
        <v/>
      </c>
      <c r="P105" s="142" t="str">
        <f t="shared" si="32"/>
        <v/>
      </c>
      <c r="Q105" s="145" t="str">
        <f t="shared" si="33"/>
        <v/>
      </c>
      <c r="R105" s="142" t="str">
        <f t="shared" si="27"/>
        <v/>
      </c>
      <c r="S105" s="145" t="str">
        <f t="shared" si="28"/>
        <v/>
      </c>
      <c r="U105" s="146" t="str">
        <f t="shared" si="29"/>
        <v/>
      </c>
      <c r="V105" s="147" t="str">
        <f t="shared" si="30"/>
        <v/>
      </c>
      <c r="W105" s="144" t="str">
        <f t="shared" si="31"/>
        <v/>
      </c>
    </row>
    <row r="106" spans="2:23" x14ac:dyDescent="0.2">
      <c r="B106" s="138">
        <f>'Solar prot device - data'!B106</f>
        <v>92</v>
      </c>
      <c r="C106" s="139" t="str">
        <f>IF('Solar prot device - data'!C106&lt;&gt;"",C$6&amp;" + "&amp;'Solar prot device - data'!C106,"")</f>
        <v/>
      </c>
      <c r="D106" s="140" t="str">
        <f>IF('Solar prot device - data'!D106&lt;&gt;"",'Solar prot device - data'!D106,"")</f>
        <v/>
      </c>
      <c r="E106" s="140" t="str">
        <f>IF('Solar prot device - data'!E106&lt;&gt;"",'Solar prot device - data'!E106,"")</f>
        <v/>
      </c>
      <c r="F106" s="140" t="str">
        <f>IF('Solar prot device - data'!F106&lt;&gt;"",'Solar prot device - data'!F106,"")</f>
        <v/>
      </c>
      <c r="G106" s="140" t="str">
        <f>IF('Solar prot device - data'!G106&lt;&gt;"",'Solar prot device - data'!G106,"")</f>
        <v/>
      </c>
      <c r="H106" s="140" t="str">
        <f>IF('Solar prot device - data'!H106&lt;&gt;"",'Solar prot device - data'!H106,"")</f>
        <v/>
      </c>
      <c r="I106" s="140" t="str">
        <f>IF('Solar prot device - data'!I106&lt;&gt;"",'Solar prot device - data'!I106,"")</f>
        <v/>
      </c>
      <c r="J106" s="141" t="str">
        <f>IF('Solar prot device - data'!J106&lt;&gt;"",'Solar prot device - data'!J106,"")</f>
        <v/>
      </c>
      <c r="K106" s="142" t="str">
        <f t="shared" si="22"/>
        <v/>
      </c>
      <c r="L106" s="143" t="str">
        <f t="shared" si="23"/>
        <v/>
      </c>
      <c r="M106" s="144" t="str">
        <f t="shared" si="24"/>
        <v/>
      </c>
      <c r="N106" s="142" t="str">
        <f t="shared" si="25"/>
        <v/>
      </c>
      <c r="O106" s="145" t="str">
        <f t="shared" si="26"/>
        <v/>
      </c>
      <c r="P106" s="142" t="str">
        <f t="shared" si="32"/>
        <v/>
      </c>
      <c r="Q106" s="145" t="str">
        <f t="shared" si="33"/>
        <v/>
      </c>
      <c r="R106" s="142" t="str">
        <f t="shared" si="27"/>
        <v/>
      </c>
      <c r="S106" s="145" t="str">
        <f t="shared" si="28"/>
        <v/>
      </c>
      <c r="U106" s="146" t="str">
        <f t="shared" si="29"/>
        <v/>
      </c>
      <c r="V106" s="147" t="str">
        <f t="shared" si="30"/>
        <v/>
      </c>
      <c r="W106" s="144" t="str">
        <f t="shared" si="31"/>
        <v/>
      </c>
    </row>
    <row r="107" spans="2:23" x14ac:dyDescent="0.2">
      <c r="B107" s="138">
        <f>'Solar prot device - data'!B107</f>
        <v>93</v>
      </c>
      <c r="C107" s="139" t="str">
        <f>IF('Solar prot device - data'!C107&lt;&gt;"",C$6&amp;" + "&amp;'Solar prot device - data'!C107,"")</f>
        <v/>
      </c>
      <c r="D107" s="140" t="str">
        <f>IF('Solar prot device - data'!D107&lt;&gt;"",'Solar prot device - data'!D107,"")</f>
        <v/>
      </c>
      <c r="E107" s="140" t="str">
        <f>IF('Solar prot device - data'!E107&lt;&gt;"",'Solar prot device - data'!E107,"")</f>
        <v/>
      </c>
      <c r="F107" s="140" t="str">
        <f>IF('Solar prot device - data'!F107&lt;&gt;"",'Solar prot device - data'!F107,"")</f>
        <v/>
      </c>
      <c r="G107" s="140" t="str">
        <f>IF('Solar prot device - data'!G107&lt;&gt;"",'Solar prot device - data'!G107,"")</f>
        <v/>
      </c>
      <c r="H107" s="140" t="str">
        <f>IF('Solar prot device - data'!H107&lt;&gt;"",'Solar prot device - data'!H107,"")</f>
        <v/>
      </c>
      <c r="I107" s="140" t="str">
        <f>IF('Solar prot device - data'!I107&lt;&gt;"",'Solar prot device - data'!I107,"")</f>
        <v/>
      </c>
      <c r="J107" s="141" t="str">
        <f>IF('Solar prot device - data'!J107&lt;&gt;"",'Solar prot device - data'!J107,"")</f>
        <v/>
      </c>
      <c r="K107" s="142" t="str">
        <f t="shared" si="22"/>
        <v/>
      </c>
      <c r="L107" s="143" t="str">
        <f t="shared" si="23"/>
        <v/>
      </c>
      <c r="M107" s="144" t="str">
        <f t="shared" si="24"/>
        <v/>
      </c>
      <c r="N107" s="142" t="str">
        <f t="shared" si="25"/>
        <v/>
      </c>
      <c r="O107" s="145" t="str">
        <f t="shared" si="26"/>
        <v/>
      </c>
      <c r="P107" s="142" t="str">
        <f t="shared" si="32"/>
        <v/>
      </c>
      <c r="Q107" s="145" t="str">
        <f t="shared" si="33"/>
        <v/>
      </c>
      <c r="R107" s="142" t="str">
        <f t="shared" si="27"/>
        <v/>
      </c>
      <c r="S107" s="145" t="str">
        <f t="shared" si="28"/>
        <v/>
      </c>
      <c r="U107" s="146" t="str">
        <f t="shared" si="29"/>
        <v/>
      </c>
      <c r="V107" s="147" t="str">
        <f t="shared" si="30"/>
        <v/>
      </c>
      <c r="W107" s="144" t="str">
        <f t="shared" si="31"/>
        <v/>
      </c>
    </row>
    <row r="108" spans="2:23" x14ac:dyDescent="0.2">
      <c r="B108" s="138">
        <f>'Solar prot device - data'!B108</f>
        <v>94</v>
      </c>
      <c r="C108" s="139" t="str">
        <f>IF('Solar prot device - data'!C108&lt;&gt;"",C$6&amp;" + "&amp;'Solar prot device - data'!C108,"")</f>
        <v/>
      </c>
      <c r="D108" s="140" t="str">
        <f>IF('Solar prot device - data'!D108&lt;&gt;"",'Solar prot device - data'!D108,"")</f>
        <v/>
      </c>
      <c r="E108" s="140" t="str">
        <f>IF('Solar prot device - data'!E108&lt;&gt;"",'Solar prot device - data'!E108,"")</f>
        <v/>
      </c>
      <c r="F108" s="140" t="str">
        <f>IF('Solar prot device - data'!F108&lt;&gt;"",'Solar prot device - data'!F108,"")</f>
        <v/>
      </c>
      <c r="G108" s="140" t="str">
        <f>IF('Solar prot device - data'!G108&lt;&gt;"",'Solar prot device - data'!G108,"")</f>
        <v/>
      </c>
      <c r="H108" s="140" t="str">
        <f>IF('Solar prot device - data'!H108&lt;&gt;"",'Solar prot device - data'!H108,"")</f>
        <v/>
      </c>
      <c r="I108" s="140" t="str">
        <f>IF('Solar prot device - data'!I108&lt;&gt;"",'Solar prot device - data'!I108,"")</f>
        <v/>
      </c>
      <c r="J108" s="141" t="str">
        <f>IF('Solar prot device - data'!J108&lt;&gt;"",'Solar prot device - data'!J108,"")</f>
        <v/>
      </c>
      <c r="K108" s="142" t="str">
        <f t="shared" si="22"/>
        <v/>
      </c>
      <c r="L108" s="143" t="str">
        <f t="shared" si="23"/>
        <v/>
      </c>
      <c r="M108" s="144" t="str">
        <f t="shared" si="24"/>
        <v/>
      </c>
      <c r="N108" s="142" t="str">
        <f t="shared" si="25"/>
        <v/>
      </c>
      <c r="O108" s="145" t="str">
        <f t="shared" si="26"/>
        <v/>
      </c>
      <c r="P108" s="142" t="str">
        <f t="shared" si="32"/>
        <v/>
      </c>
      <c r="Q108" s="145" t="str">
        <f t="shared" si="33"/>
        <v/>
      </c>
      <c r="R108" s="142" t="str">
        <f t="shared" si="27"/>
        <v/>
      </c>
      <c r="S108" s="145" t="str">
        <f t="shared" si="28"/>
        <v/>
      </c>
      <c r="U108" s="146" t="str">
        <f t="shared" si="29"/>
        <v/>
      </c>
      <c r="V108" s="147" t="str">
        <f t="shared" si="30"/>
        <v/>
      </c>
      <c r="W108" s="144" t="str">
        <f t="shared" si="31"/>
        <v/>
      </c>
    </row>
    <row r="109" spans="2:23" x14ac:dyDescent="0.2">
      <c r="B109" s="138">
        <f>'Solar prot device - data'!B109</f>
        <v>95</v>
      </c>
      <c r="C109" s="139" t="str">
        <f>IF('Solar prot device - data'!C109&lt;&gt;"",C$6&amp;" + "&amp;'Solar prot device - data'!C109,"")</f>
        <v/>
      </c>
      <c r="D109" s="140" t="str">
        <f>IF('Solar prot device - data'!D109&lt;&gt;"",'Solar prot device - data'!D109,"")</f>
        <v/>
      </c>
      <c r="E109" s="140" t="str">
        <f>IF('Solar prot device - data'!E109&lt;&gt;"",'Solar prot device - data'!E109,"")</f>
        <v/>
      </c>
      <c r="F109" s="140" t="str">
        <f>IF('Solar prot device - data'!F109&lt;&gt;"",'Solar prot device - data'!F109,"")</f>
        <v/>
      </c>
      <c r="G109" s="140" t="str">
        <f>IF('Solar prot device - data'!G109&lt;&gt;"",'Solar prot device - data'!G109,"")</f>
        <v/>
      </c>
      <c r="H109" s="140" t="str">
        <f>IF('Solar prot device - data'!H109&lt;&gt;"",'Solar prot device - data'!H109,"")</f>
        <v/>
      </c>
      <c r="I109" s="140" t="str">
        <f>IF('Solar prot device - data'!I109&lt;&gt;"",'Solar prot device - data'!I109,"")</f>
        <v/>
      </c>
      <c r="J109" s="141" t="str">
        <f>IF('Solar prot device - data'!J109&lt;&gt;"",'Solar prot device - data'!J109,"")</f>
        <v/>
      </c>
      <c r="K109" s="142" t="str">
        <f t="shared" si="22"/>
        <v/>
      </c>
      <c r="L109" s="143" t="str">
        <f t="shared" si="23"/>
        <v/>
      </c>
      <c r="M109" s="144" t="str">
        <f t="shared" si="24"/>
        <v/>
      </c>
      <c r="N109" s="142" t="str">
        <f t="shared" si="25"/>
        <v/>
      </c>
      <c r="O109" s="145" t="str">
        <f t="shared" si="26"/>
        <v/>
      </c>
      <c r="P109" s="142" t="str">
        <f t="shared" si="32"/>
        <v/>
      </c>
      <c r="Q109" s="145" t="str">
        <f t="shared" si="33"/>
        <v/>
      </c>
      <c r="R109" s="142" t="str">
        <f t="shared" si="27"/>
        <v/>
      </c>
      <c r="S109" s="145" t="str">
        <f t="shared" si="28"/>
        <v/>
      </c>
      <c r="U109" s="146" t="str">
        <f t="shared" si="29"/>
        <v/>
      </c>
      <c r="V109" s="147" t="str">
        <f t="shared" si="30"/>
        <v/>
      </c>
      <c r="W109" s="144" t="str">
        <f t="shared" si="31"/>
        <v/>
      </c>
    </row>
    <row r="110" spans="2:23" x14ac:dyDescent="0.2">
      <c r="B110" s="138">
        <f>'Solar prot device - data'!B110</f>
        <v>96</v>
      </c>
      <c r="C110" s="139" t="str">
        <f>IF('Solar prot device - data'!C110&lt;&gt;"",C$6&amp;" + "&amp;'Solar prot device - data'!C110,"")</f>
        <v/>
      </c>
      <c r="D110" s="140" t="str">
        <f>IF('Solar prot device - data'!D110&lt;&gt;"",'Solar prot device - data'!D110,"")</f>
        <v/>
      </c>
      <c r="E110" s="140" t="str">
        <f>IF('Solar prot device - data'!E110&lt;&gt;"",'Solar prot device - data'!E110,"")</f>
        <v/>
      </c>
      <c r="F110" s="140" t="str">
        <f>IF('Solar prot device - data'!F110&lt;&gt;"",'Solar prot device - data'!F110,"")</f>
        <v/>
      </c>
      <c r="G110" s="140" t="str">
        <f>IF('Solar prot device - data'!G110&lt;&gt;"",'Solar prot device - data'!G110,"")</f>
        <v/>
      </c>
      <c r="H110" s="140" t="str">
        <f>IF('Solar prot device - data'!H110&lt;&gt;"",'Solar prot device - data'!H110,"")</f>
        <v/>
      </c>
      <c r="I110" s="140" t="str">
        <f>IF('Solar prot device - data'!I110&lt;&gt;"",'Solar prot device - data'!I110,"")</f>
        <v/>
      </c>
      <c r="J110" s="141" t="str">
        <f>IF('Solar prot device - data'!J110&lt;&gt;"",'Solar prot device - data'!J110,"")</f>
        <v/>
      </c>
      <c r="K110" s="142" t="str">
        <f t="shared" si="22"/>
        <v/>
      </c>
      <c r="L110" s="143" t="str">
        <f t="shared" si="23"/>
        <v/>
      </c>
      <c r="M110" s="144" t="str">
        <f t="shared" si="24"/>
        <v/>
      </c>
      <c r="N110" s="142" t="str">
        <f t="shared" si="25"/>
        <v/>
      </c>
      <c r="O110" s="145" t="str">
        <f t="shared" si="26"/>
        <v/>
      </c>
      <c r="P110" s="142" t="str">
        <f t="shared" si="32"/>
        <v/>
      </c>
      <c r="Q110" s="145" t="str">
        <f t="shared" si="33"/>
        <v/>
      </c>
      <c r="R110" s="142" t="str">
        <f t="shared" si="27"/>
        <v/>
      </c>
      <c r="S110" s="145" t="str">
        <f t="shared" si="28"/>
        <v/>
      </c>
      <c r="U110" s="146" t="str">
        <f t="shared" si="29"/>
        <v/>
      </c>
      <c r="V110" s="147" t="str">
        <f t="shared" si="30"/>
        <v/>
      </c>
      <c r="W110" s="144" t="str">
        <f t="shared" si="31"/>
        <v/>
      </c>
    </row>
    <row r="111" spans="2:23" x14ac:dyDescent="0.2">
      <c r="B111" s="138">
        <f>'Solar prot device - data'!B111</f>
        <v>97</v>
      </c>
      <c r="C111" s="139" t="str">
        <f>IF('Solar prot device - data'!C111&lt;&gt;"",C$6&amp;" + "&amp;'Solar prot device - data'!C111,"")</f>
        <v/>
      </c>
      <c r="D111" s="140" t="str">
        <f>IF('Solar prot device - data'!D111&lt;&gt;"",'Solar prot device - data'!D111,"")</f>
        <v/>
      </c>
      <c r="E111" s="140" t="str">
        <f>IF('Solar prot device - data'!E111&lt;&gt;"",'Solar prot device - data'!E111,"")</f>
        <v/>
      </c>
      <c r="F111" s="140" t="str">
        <f>IF('Solar prot device - data'!F111&lt;&gt;"",'Solar prot device - data'!F111,"")</f>
        <v/>
      </c>
      <c r="G111" s="140" t="str">
        <f>IF('Solar prot device - data'!G111&lt;&gt;"",'Solar prot device - data'!G111,"")</f>
        <v/>
      </c>
      <c r="H111" s="140" t="str">
        <f>IF('Solar prot device - data'!H111&lt;&gt;"",'Solar prot device - data'!H111,"")</f>
        <v/>
      </c>
      <c r="I111" s="140" t="str">
        <f>IF('Solar prot device - data'!I111&lt;&gt;"",'Solar prot device - data'!I111,"")</f>
        <v/>
      </c>
      <c r="J111" s="141" t="str">
        <f>IF('Solar prot device - data'!J111&lt;&gt;"",'Solar prot device - data'!J111,"")</f>
        <v/>
      </c>
      <c r="K111" s="142" t="str">
        <f t="shared" si="22"/>
        <v/>
      </c>
      <c r="L111" s="143" t="str">
        <f t="shared" si="23"/>
        <v/>
      </c>
      <c r="M111" s="144" t="str">
        <f t="shared" si="24"/>
        <v/>
      </c>
      <c r="N111" s="142" t="str">
        <f t="shared" si="25"/>
        <v/>
      </c>
      <c r="O111" s="145" t="str">
        <f t="shared" si="26"/>
        <v/>
      </c>
      <c r="P111" s="142" t="str">
        <f t="shared" si="32"/>
        <v/>
      </c>
      <c r="Q111" s="145" t="str">
        <f t="shared" si="33"/>
        <v/>
      </c>
      <c r="R111" s="142" t="str">
        <f t="shared" si="27"/>
        <v/>
      </c>
      <c r="S111" s="145" t="str">
        <f t="shared" si="28"/>
        <v/>
      </c>
      <c r="U111" s="146" t="str">
        <f t="shared" si="29"/>
        <v/>
      </c>
      <c r="V111" s="147" t="str">
        <f t="shared" si="30"/>
        <v/>
      </c>
      <c r="W111" s="144" t="str">
        <f t="shared" si="31"/>
        <v/>
      </c>
    </row>
    <row r="112" spans="2:23" x14ac:dyDescent="0.2">
      <c r="B112" s="138">
        <f>'Solar prot device - data'!B112</f>
        <v>98</v>
      </c>
      <c r="C112" s="139" t="str">
        <f>IF('Solar prot device - data'!C112&lt;&gt;"",C$6&amp;" + "&amp;'Solar prot device - data'!C112,"")</f>
        <v/>
      </c>
      <c r="D112" s="140" t="str">
        <f>IF('Solar prot device - data'!D112&lt;&gt;"",'Solar prot device - data'!D112,"")</f>
        <v/>
      </c>
      <c r="E112" s="140" t="str">
        <f>IF('Solar prot device - data'!E112&lt;&gt;"",'Solar prot device - data'!E112,"")</f>
        <v/>
      </c>
      <c r="F112" s="140" t="str">
        <f>IF('Solar prot device - data'!F112&lt;&gt;"",'Solar prot device - data'!F112,"")</f>
        <v/>
      </c>
      <c r="G112" s="140" t="str">
        <f>IF('Solar prot device - data'!G112&lt;&gt;"",'Solar prot device - data'!G112,"")</f>
        <v/>
      </c>
      <c r="H112" s="140" t="str">
        <f>IF('Solar prot device - data'!H112&lt;&gt;"",'Solar prot device - data'!H112,"")</f>
        <v/>
      </c>
      <c r="I112" s="140" t="str">
        <f>IF('Solar prot device - data'!I112&lt;&gt;"",'Solar prot device - data'!I112,"")</f>
        <v/>
      </c>
      <c r="J112" s="141" t="str">
        <f>IF('Solar prot device - data'!J112&lt;&gt;"",'Solar prot device - data'!J112,"")</f>
        <v/>
      </c>
      <c r="K112" s="142" t="str">
        <f t="shared" si="22"/>
        <v/>
      </c>
      <c r="L112" s="143" t="str">
        <f t="shared" si="23"/>
        <v/>
      </c>
      <c r="M112" s="144" t="str">
        <f t="shared" si="24"/>
        <v/>
      </c>
      <c r="N112" s="142" t="str">
        <f t="shared" si="25"/>
        <v/>
      </c>
      <c r="O112" s="145" t="str">
        <f t="shared" si="26"/>
        <v/>
      </c>
      <c r="P112" s="142" t="str">
        <f t="shared" si="32"/>
        <v/>
      </c>
      <c r="Q112" s="145" t="str">
        <f t="shared" si="33"/>
        <v/>
      </c>
      <c r="R112" s="142" t="str">
        <f t="shared" si="27"/>
        <v/>
      </c>
      <c r="S112" s="145" t="str">
        <f t="shared" si="28"/>
        <v/>
      </c>
      <c r="U112" s="146" t="str">
        <f t="shared" si="29"/>
        <v/>
      </c>
      <c r="V112" s="147" t="str">
        <f t="shared" si="30"/>
        <v/>
      </c>
      <c r="W112" s="144" t="str">
        <f t="shared" si="31"/>
        <v/>
      </c>
    </row>
    <row r="113" spans="2:23" x14ac:dyDescent="0.2">
      <c r="B113" s="138">
        <f>'Solar prot device - data'!B113</f>
        <v>99</v>
      </c>
      <c r="C113" s="139" t="str">
        <f>IF('Solar prot device - data'!C113&lt;&gt;"",C$6&amp;" + "&amp;'Solar prot device - data'!C113,"")</f>
        <v/>
      </c>
      <c r="D113" s="140" t="str">
        <f>IF('Solar prot device - data'!D113&lt;&gt;"",'Solar prot device - data'!D113,"")</f>
        <v/>
      </c>
      <c r="E113" s="140" t="str">
        <f>IF('Solar prot device - data'!E113&lt;&gt;"",'Solar prot device - data'!E113,"")</f>
        <v/>
      </c>
      <c r="F113" s="140" t="str">
        <f>IF('Solar prot device - data'!F113&lt;&gt;"",'Solar prot device - data'!F113,"")</f>
        <v/>
      </c>
      <c r="G113" s="140" t="str">
        <f>IF('Solar prot device - data'!G113&lt;&gt;"",'Solar prot device - data'!G113,"")</f>
        <v/>
      </c>
      <c r="H113" s="140" t="str">
        <f>IF('Solar prot device - data'!H113&lt;&gt;"",'Solar prot device - data'!H113,"")</f>
        <v/>
      </c>
      <c r="I113" s="140" t="str">
        <f>IF('Solar prot device - data'!I113&lt;&gt;"",'Solar prot device - data'!I113,"")</f>
        <v/>
      </c>
      <c r="J113" s="141" t="str">
        <f>IF('Solar prot device - data'!J113&lt;&gt;"",'Solar prot device - data'!J113,"")</f>
        <v/>
      </c>
      <c r="K113" s="142" t="str">
        <f t="shared" si="22"/>
        <v/>
      </c>
      <c r="L113" s="143" t="str">
        <f t="shared" si="23"/>
        <v/>
      </c>
      <c r="M113" s="144" t="str">
        <f t="shared" si="24"/>
        <v/>
      </c>
      <c r="N113" s="142" t="str">
        <f t="shared" si="25"/>
        <v/>
      </c>
      <c r="O113" s="145" t="str">
        <f t="shared" si="26"/>
        <v/>
      </c>
      <c r="P113" s="142" t="str">
        <f t="shared" si="32"/>
        <v/>
      </c>
      <c r="Q113" s="145" t="str">
        <f t="shared" si="33"/>
        <v/>
      </c>
      <c r="R113" s="142" t="str">
        <f t="shared" si="27"/>
        <v/>
      </c>
      <c r="S113" s="145" t="str">
        <f t="shared" si="28"/>
        <v/>
      </c>
      <c r="U113" s="146" t="str">
        <f t="shared" si="29"/>
        <v/>
      </c>
      <c r="V113" s="147" t="str">
        <f t="shared" si="30"/>
        <v/>
      </c>
      <c r="W113" s="144" t="str">
        <f t="shared" si="31"/>
        <v/>
      </c>
    </row>
    <row r="114" spans="2:23" ht="13.5" thickBot="1" x14ac:dyDescent="0.25">
      <c r="B114" s="151">
        <f>'Solar prot device - data'!B114</f>
        <v>100</v>
      </c>
      <c r="C114" s="152" t="str">
        <f>IF('Solar prot device - data'!C114&lt;&gt;"",C$6&amp;" + "&amp;'Solar prot device - data'!C114,"")</f>
        <v/>
      </c>
      <c r="D114" s="153" t="str">
        <f>IF('Solar prot device - data'!D114&lt;&gt;"",'Solar prot device - data'!D114,"")</f>
        <v/>
      </c>
      <c r="E114" s="153" t="str">
        <f>IF('Solar prot device - data'!E114&lt;&gt;"",'Solar prot device - data'!E114,"")</f>
        <v/>
      </c>
      <c r="F114" s="153" t="str">
        <f>IF('Solar prot device - data'!F114&lt;&gt;"",'Solar prot device - data'!F114,"")</f>
        <v/>
      </c>
      <c r="G114" s="153" t="str">
        <f>IF('Solar prot device - data'!G114&lt;&gt;"",'Solar prot device - data'!G114,"")</f>
        <v/>
      </c>
      <c r="H114" s="153" t="str">
        <f>IF('Solar prot device - data'!H114&lt;&gt;"",'Solar prot device - data'!H114,"")</f>
        <v/>
      </c>
      <c r="I114" s="153" t="str">
        <f>IF('Solar prot device - data'!I114&lt;&gt;"",'Solar prot device - data'!I114,"")</f>
        <v/>
      </c>
      <c r="J114" s="154" t="str">
        <f>IF('Solar prot device - data'!J114&lt;&gt;"",'Solar prot device - data'!J114,"")</f>
        <v/>
      </c>
      <c r="K114" s="155" t="str">
        <f t="shared" si="22"/>
        <v/>
      </c>
      <c r="L114" s="156" t="str">
        <f t="shared" si="23"/>
        <v/>
      </c>
      <c r="M114" s="157" t="str">
        <f t="shared" si="24"/>
        <v/>
      </c>
      <c r="N114" s="155" t="str">
        <f t="shared" si="25"/>
        <v/>
      </c>
      <c r="O114" s="158" t="str">
        <f t="shared" si="26"/>
        <v/>
      </c>
      <c r="P114" s="155" t="str">
        <f t="shared" si="32"/>
        <v/>
      </c>
      <c r="Q114" s="158" t="str">
        <f t="shared" si="33"/>
        <v/>
      </c>
      <c r="R114" s="155" t="str">
        <f t="shared" si="27"/>
        <v/>
      </c>
      <c r="S114" s="158" t="str">
        <f t="shared" si="28"/>
        <v/>
      </c>
      <c r="U114" s="159" t="str">
        <f t="shared" si="29"/>
        <v/>
      </c>
      <c r="V114" s="160" t="str">
        <f t="shared" si="30"/>
        <v/>
      </c>
      <c r="W114" s="157" t="str">
        <f t="shared" si="31"/>
        <v/>
      </c>
    </row>
  </sheetData>
  <sheetProtection algorithmName="SHA-512" hashValue="ma9+oGcB5Ja4cprygmxJ0sw5YNJvxK+VtKv0tYvwm0xZfW1j5PrJaPle7JFCalt32orE56d5HtzCWOtDdBRYaw==" saltValue="dXRbwjer/m8FUkITCiuTWw==" spinCount="100000" sheet="1" objects="1" scenarios="1" selectLockedCells="1"/>
  <mergeCells count="6">
    <mergeCell ref="B8:S8"/>
    <mergeCell ref="K13:M13"/>
    <mergeCell ref="U13:W13"/>
    <mergeCell ref="N13:O13"/>
    <mergeCell ref="P13:Q13"/>
    <mergeCell ref="R13:S13"/>
  </mergeCells>
  <phoneticPr fontId="0" type="noConversion"/>
  <conditionalFormatting sqref="D15:J114">
    <cfRule type="cellIs" dxfId="7" priority="1" stopIfTrue="1" operator="greaterThan">
      <formula>1</formula>
    </cfRule>
    <cfRule type="cellIs" dxfId="6" priority="2" stopIfTrue="1" operator="lessThan">
      <formula>0</formula>
    </cfRule>
  </conditionalFormatting>
  <conditionalFormatting sqref="E6">
    <cfRule type="cellIs" priority="3" stopIfTrue="1" operator="between">
      <formula>0.15</formula>
      <formula>0.85</formula>
    </cfRule>
  </conditionalFormatting>
  <dataValidations count="1">
    <dataValidation type="decimal" allowBlank="1" showInputMessage="1" showErrorMessage="1" error="The value must be between 0.15 and 0.85" sqref="E6" xr:uid="{00000000-0002-0000-0600-000000000000}">
      <formula1>0.15</formula1>
      <formula2>0.85</formula2>
    </dataValidation>
  </dataValidations>
  <pageMargins left="0.43307086614173229" right="0.74803149606299213" top="0.62992125984251968" bottom="0.98425196850393704" header="0.51181102362204722" footer="0.51181102362204722"/>
  <pageSetup paperSize="9" scale="62" fitToHeight="3" orientation="portrait" r:id="rId1"/>
  <headerFooter alignWithMargins="0">
    <oddFooter>&amp;LEN 13363-1&amp;R&amp;P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21"/>
    <pageSetUpPr fitToPage="1"/>
  </sheetPr>
  <dimension ref="A1:AF54"/>
  <sheetViews>
    <sheetView showGridLines="0" workbookViewId="0">
      <selection activeCell="D14" sqref="D14"/>
    </sheetView>
  </sheetViews>
  <sheetFormatPr defaultColWidth="9.140625" defaultRowHeight="12.75" x14ac:dyDescent="0.2"/>
  <cols>
    <col min="1" max="1" width="4.140625" style="10" customWidth="1"/>
    <col min="2" max="2" width="14.7109375" style="95" customWidth="1"/>
    <col min="3" max="3" width="7.28515625" style="95" customWidth="1"/>
    <col min="4" max="4" width="6.28515625" style="95" customWidth="1"/>
    <col min="5" max="5" width="9.140625" style="95"/>
    <col min="6" max="6" width="9.85546875" style="95" customWidth="1"/>
    <col min="7" max="7" width="11.140625" style="95" customWidth="1"/>
    <col min="8" max="8" width="3.28515625" style="95" customWidth="1"/>
    <col min="9" max="9" width="17" style="95" customWidth="1"/>
    <col min="10" max="10" width="2" style="95" hidden="1" customWidth="1"/>
    <col min="11" max="14" width="9.140625" style="95"/>
    <col min="15" max="16" width="9.140625" style="95" customWidth="1"/>
    <col min="17" max="17" width="8.85546875" style="95" customWidth="1"/>
    <col min="18" max="18" width="9.140625" style="95" customWidth="1"/>
    <col min="19" max="19" width="9.140625" style="95" hidden="1" customWidth="1"/>
    <col min="20" max="20" width="9.140625" style="94" hidden="1" customWidth="1"/>
    <col min="21" max="21" width="7.7109375" style="94" hidden="1" customWidth="1"/>
    <col min="22" max="22" width="11.140625" style="94" hidden="1" customWidth="1"/>
    <col min="23" max="29" width="9.140625" style="94" hidden="1" customWidth="1"/>
    <col min="30" max="32" width="10.7109375" style="94" hidden="1" customWidth="1"/>
    <col min="33" max="33" width="10.7109375" style="95" customWidth="1"/>
    <col min="34" max="34" width="9.140625" style="95" customWidth="1"/>
    <col min="35" max="16384" width="9.140625" style="95"/>
  </cols>
  <sheetData>
    <row r="1" spans="2:32" s="2" customFormat="1" x14ac:dyDescent="0.2">
      <c r="D1" s="3"/>
      <c r="E1" s="4"/>
      <c r="T1" s="4"/>
      <c r="U1" s="4"/>
      <c r="V1" s="4"/>
      <c r="W1" s="4"/>
      <c r="X1" s="4"/>
      <c r="Y1" s="4"/>
      <c r="Z1" s="4"/>
      <c r="AA1" s="4"/>
      <c r="AB1" s="4"/>
      <c r="AC1" s="4"/>
      <c r="AD1" s="4"/>
      <c r="AE1" s="4"/>
      <c r="AF1" s="4"/>
    </row>
    <row r="2" spans="2:32" ht="78.2" customHeight="1" x14ac:dyDescent="0.2">
      <c r="B2" s="308" t="s">
        <v>238</v>
      </c>
      <c r="C2" s="308"/>
      <c r="D2" s="308"/>
      <c r="E2" s="308"/>
      <c r="F2" s="308"/>
      <c r="G2" s="308"/>
      <c r="H2" s="308"/>
      <c r="I2" s="308"/>
      <c r="J2" s="308"/>
      <c r="K2" s="308"/>
      <c r="L2" s="308"/>
    </row>
    <row r="3" spans="2:32" ht="21.75" customHeight="1" x14ac:dyDescent="0.2">
      <c r="B3" s="315" t="s">
        <v>65</v>
      </c>
      <c r="C3" s="302"/>
      <c r="D3" s="302"/>
      <c r="E3" s="302"/>
      <c r="F3" s="302"/>
      <c r="G3" s="302"/>
      <c r="H3" s="302"/>
      <c r="I3" s="302"/>
      <c r="J3" s="302"/>
    </row>
    <row r="4" spans="2:32" x14ac:dyDescent="0.2">
      <c r="G4" s="314" t="s">
        <v>63</v>
      </c>
      <c r="H4" s="314"/>
      <c r="I4" s="314"/>
      <c r="S4" s="183" t="s">
        <v>6</v>
      </c>
      <c r="T4" s="195" t="s">
        <v>2</v>
      </c>
      <c r="U4" s="196">
        <f>D14</f>
        <v>2.9</v>
      </c>
      <c r="V4" s="94" t="s">
        <v>244</v>
      </c>
    </row>
    <row r="5" spans="2:32" x14ac:dyDescent="0.2">
      <c r="B5" s="184" t="s">
        <v>219</v>
      </c>
      <c r="G5" s="314"/>
      <c r="H5" s="314"/>
      <c r="I5" s="314"/>
      <c r="S5" s="185"/>
      <c r="T5" s="117" t="s">
        <v>3</v>
      </c>
      <c r="U5" s="197">
        <f>D15</f>
        <v>1.1000000000000001</v>
      </c>
    </row>
    <row r="6" spans="2:32" ht="13.5" thickBot="1" x14ac:dyDescent="0.25">
      <c r="S6" s="186"/>
      <c r="T6" s="198" t="s">
        <v>4</v>
      </c>
      <c r="U6" s="199">
        <f>D16</f>
        <v>0.8</v>
      </c>
    </row>
    <row r="7" spans="2:32" x14ac:dyDescent="0.2">
      <c r="B7" s="187" t="s">
        <v>7</v>
      </c>
      <c r="C7" s="188" t="s">
        <v>45</v>
      </c>
      <c r="D7" s="189" t="str">
        <f>VLOOKUP($U$7,'Solar prot device - data'!$B$15:$E$114,2)</f>
        <v>High translucent - Pastel</v>
      </c>
      <c r="S7" s="185" t="s">
        <v>7</v>
      </c>
      <c r="T7" s="117" t="s">
        <v>8</v>
      </c>
      <c r="U7" s="200">
        <f>B5*1</f>
        <v>10</v>
      </c>
      <c r="X7" s="118" t="s">
        <v>70</v>
      </c>
      <c r="Y7" s="201">
        <v>5</v>
      </c>
      <c r="Z7" s="120" t="s">
        <v>12</v>
      </c>
    </row>
    <row r="8" spans="2:32" ht="14.25" x14ac:dyDescent="0.2">
      <c r="B8" s="188"/>
      <c r="C8" s="66" t="s">
        <v>178</v>
      </c>
      <c r="D8" s="190">
        <f>IF(VLOOKUP($U$7,'Solar prot device - data'!$B$15:$G$114,3)&lt;&gt;"",VLOOKUP($U$7,'Solar prot device - data'!$B$15:$G$114,3),"")</f>
        <v>0.4</v>
      </c>
      <c r="S8" s="185"/>
      <c r="T8" s="117" t="s">
        <v>10</v>
      </c>
      <c r="U8" s="197" t="str">
        <f>VLOOKUP($U$7,'Solar prot device - data'!$B$15:$E$114,2)</f>
        <v>High translucent - Pastel</v>
      </c>
      <c r="X8" s="202" t="s">
        <v>97</v>
      </c>
      <c r="Y8" s="117">
        <v>10</v>
      </c>
      <c r="Z8" s="203" t="s">
        <v>12</v>
      </c>
    </row>
    <row r="9" spans="2:32" ht="14.25" x14ac:dyDescent="0.2">
      <c r="B9" s="188"/>
      <c r="C9" s="66" t="s">
        <v>179</v>
      </c>
      <c r="D9" s="190">
        <f>IF(VLOOKUP($U$7,'Solar prot device - data'!$B$15:$G$114,4)&lt;&gt;"",VLOOKUP($U$7,'Solar prot device - data'!$B$15:$G$114,4),"")</f>
        <v>0.3</v>
      </c>
      <c r="S9" s="185"/>
      <c r="T9" s="117" t="s">
        <v>176</v>
      </c>
      <c r="U9" s="204">
        <f>D8</f>
        <v>0.4</v>
      </c>
      <c r="X9" s="202" t="s">
        <v>98</v>
      </c>
      <c r="Y9" s="117">
        <v>30</v>
      </c>
      <c r="Z9" s="203" t="s">
        <v>12</v>
      </c>
    </row>
    <row r="10" spans="2:32" ht="15" thickBot="1" x14ac:dyDescent="0.25">
      <c r="B10" s="188"/>
      <c r="C10" s="98" t="s">
        <v>181</v>
      </c>
      <c r="D10" s="190">
        <f>IF(VLOOKUP($U$7,'Solar prot device - data'!$B$15:$G$114,6)&lt;&gt;"",VLOOKUP($U$7,'Solar prot device - data'!$B$15:$G$114,6),"")</f>
        <v>0.3</v>
      </c>
      <c r="S10" s="185"/>
      <c r="T10" s="117" t="s">
        <v>177</v>
      </c>
      <c r="U10" s="204">
        <f>D9</f>
        <v>0.3</v>
      </c>
      <c r="X10" s="123" t="s">
        <v>71</v>
      </c>
      <c r="Y10" s="205">
        <v>3</v>
      </c>
      <c r="Z10" s="125" t="s">
        <v>12</v>
      </c>
    </row>
    <row r="11" spans="2:32" ht="14.25" x14ac:dyDescent="0.2">
      <c r="S11" s="186"/>
      <c r="T11" s="198" t="s">
        <v>214</v>
      </c>
      <c r="U11" s="204">
        <f>D10</f>
        <v>0.3</v>
      </c>
      <c r="Y11" s="114"/>
    </row>
    <row r="12" spans="2:32" ht="18" x14ac:dyDescent="0.2">
      <c r="B12" s="192" t="s">
        <v>245</v>
      </c>
      <c r="Y12" s="114"/>
    </row>
    <row r="13" spans="2:32" x14ac:dyDescent="0.2">
      <c r="D13" s="98"/>
    </row>
    <row r="14" spans="2:32" ht="14.25" thickBot="1" x14ac:dyDescent="0.25">
      <c r="B14" s="187" t="s">
        <v>6</v>
      </c>
      <c r="C14" s="188" t="s">
        <v>215</v>
      </c>
      <c r="D14" s="193">
        <v>2.9</v>
      </c>
      <c r="E14" s="33" t="s">
        <v>218</v>
      </c>
      <c r="F14" s="95" t="s">
        <v>46</v>
      </c>
      <c r="G14" s="95" t="s">
        <v>28</v>
      </c>
    </row>
    <row r="15" spans="2:32" ht="15" x14ac:dyDescent="0.2">
      <c r="B15" s="188"/>
      <c r="C15" s="188" t="s">
        <v>216</v>
      </c>
      <c r="D15" s="193">
        <v>1.1000000000000001</v>
      </c>
      <c r="E15" s="33" t="s">
        <v>218</v>
      </c>
      <c r="G15" s="95" t="s">
        <v>27</v>
      </c>
      <c r="T15" s="118"/>
      <c r="U15" s="201"/>
      <c r="V15" s="206" t="s">
        <v>239</v>
      </c>
      <c r="W15" s="207" t="s">
        <v>239</v>
      </c>
      <c r="X15" s="208" t="s">
        <v>239</v>
      </c>
      <c r="Y15" s="206"/>
      <c r="Z15" s="209" t="s">
        <v>240</v>
      </c>
      <c r="AA15" s="209" t="s">
        <v>240</v>
      </c>
      <c r="AB15" s="210" t="s">
        <v>240</v>
      </c>
      <c r="AC15" s="209"/>
      <c r="AD15" s="209" t="s">
        <v>241</v>
      </c>
      <c r="AE15" s="209" t="s">
        <v>241</v>
      </c>
      <c r="AF15" s="210" t="s">
        <v>241</v>
      </c>
    </row>
    <row r="16" spans="2:32" ht="15" x14ac:dyDescent="0.2">
      <c r="B16" s="188"/>
      <c r="C16" s="188" t="s">
        <v>217</v>
      </c>
      <c r="D16" s="193">
        <v>0.8</v>
      </c>
      <c r="E16" s="33" t="s">
        <v>218</v>
      </c>
      <c r="G16" s="95" t="s">
        <v>19</v>
      </c>
      <c r="T16" s="202"/>
      <c r="U16" s="117"/>
      <c r="V16" s="211" t="str">
        <f>CONCATENATE("Ug=",D14)</f>
        <v>Ug=2.9</v>
      </c>
      <c r="W16" s="212" t="str">
        <f>CONCATENATE("Ug=",D15)</f>
        <v>Ug=1.1</v>
      </c>
      <c r="X16" s="213" t="str">
        <f>CONCATENATE("Ug=",D16)</f>
        <v>Ug=0.8</v>
      </c>
      <c r="Y16" s="211"/>
      <c r="Z16" s="212" t="str">
        <f>CONCATENATE("Ug=",$D14)</f>
        <v>Ug=2.9</v>
      </c>
      <c r="AA16" s="212" t="str">
        <f>CONCATENATE("Ug=",$D15)</f>
        <v>Ug=1.1</v>
      </c>
      <c r="AB16" s="213" t="str">
        <f>CONCATENATE("Ug=",$D16)</f>
        <v>Ug=0.8</v>
      </c>
      <c r="AC16" s="212"/>
      <c r="AD16" s="212" t="str">
        <f>CONCATENATE("Ug=",$D14)</f>
        <v>Ug=2.9</v>
      </c>
      <c r="AE16" s="212" t="str">
        <f>CONCATENATE("Ug=",$D15)</f>
        <v>Ug=1.1</v>
      </c>
      <c r="AF16" s="213" t="str">
        <f>CONCATENATE("Ug=",$D16)</f>
        <v>Ug=0.8</v>
      </c>
    </row>
    <row r="17" spans="5:32" x14ac:dyDescent="0.2">
      <c r="H17" s="194"/>
      <c r="I17" s="194"/>
      <c r="J17" s="194"/>
      <c r="K17" s="194"/>
      <c r="T17" s="202" t="s">
        <v>11</v>
      </c>
      <c r="U17" s="117"/>
      <c r="V17" s="202">
        <f>$U$4</f>
        <v>2.9</v>
      </c>
      <c r="W17" s="117">
        <f>$U$5</f>
        <v>1.1000000000000001</v>
      </c>
      <c r="X17" s="203">
        <f>$U$6</f>
        <v>0.8</v>
      </c>
      <c r="Y17" s="202"/>
      <c r="Z17" s="117">
        <f>$U$4</f>
        <v>2.9</v>
      </c>
      <c r="AA17" s="117">
        <f>$U$5</f>
        <v>1.1000000000000001</v>
      </c>
      <c r="AB17" s="203">
        <f>$U$6</f>
        <v>0.8</v>
      </c>
      <c r="AC17" s="117"/>
      <c r="AD17" s="117">
        <f>$U$4</f>
        <v>2.9</v>
      </c>
      <c r="AE17" s="117">
        <f>$U$5</f>
        <v>1.1000000000000001</v>
      </c>
      <c r="AF17" s="203">
        <f>$U$6</f>
        <v>0.8</v>
      </c>
    </row>
    <row r="18" spans="5:32" x14ac:dyDescent="0.2">
      <c r="T18" s="202" t="s">
        <v>78</v>
      </c>
      <c r="U18" s="117"/>
      <c r="V18" s="214">
        <f>1/(1/V$17+1/$Y$7+1/$Y$8)</f>
        <v>1.5508021390374334</v>
      </c>
      <c r="W18" s="215">
        <f>1/(1/W$17+1/$Y$7+1/$Y$8)</f>
        <v>0.82706766917293228</v>
      </c>
      <c r="X18" s="216">
        <f>1/(1/X$17+1/$Y$7+1/$Y$8)</f>
        <v>0.64516129032258063</v>
      </c>
      <c r="Y18" s="214"/>
      <c r="Z18" s="215">
        <f>1/(1/Z$17+1/$Y$9)</f>
        <v>2.6443768996960486</v>
      </c>
      <c r="AA18" s="215">
        <f>1/(1/AA$17+1/$Y$9)</f>
        <v>1.0610932475884245</v>
      </c>
      <c r="AB18" s="216">
        <f>1/(1/AB$17+1/$Y$9)</f>
        <v>0.77922077922077915</v>
      </c>
      <c r="AC18" s="215"/>
      <c r="AD18" s="215">
        <f>1/(1/$AD17+1/$Y10)</f>
        <v>1.4745762711864407</v>
      </c>
      <c r="AE18" s="215">
        <f>1/(1/$AE17+1/$Y10)</f>
        <v>0.80487804878048785</v>
      </c>
      <c r="AF18" s="216">
        <f>1/(1/$AF17+1/$Y10)</f>
        <v>0.63157894736842113</v>
      </c>
    </row>
    <row r="19" spans="5:32" ht="13.5" thickBot="1" x14ac:dyDescent="0.25">
      <c r="T19" s="123"/>
      <c r="U19" s="205"/>
      <c r="V19" s="123"/>
      <c r="W19" s="205"/>
      <c r="X19" s="125"/>
      <c r="Y19" s="123"/>
      <c r="Z19" s="205"/>
      <c r="AA19" s="205"/>
      <c r="AB19" s="125"/>
      <c r="AC19" s="205"/>
      <c r="AD19" s="205"/>
      <c r="AE19" s="205"/>
      <c r="AF19" s="125"/>
    </row>
    <row r="20" spans="5:32" x14ac:dyDescent="0.2">
      <c r="T20" s="202"/>
      <c r="U20" s="117"/>
      <c r="V20" s="214"/>
      <c r="W20" s="215"/>
      <c r="X20" s="216"/>
      <c r="Y20" s="214"/>
      <c r="Z20" s="215"/>
      <c r="AA20" s="215"/>
      <c r="AB20" s="216"/>
      <c r="AC20" s="215"/>
      <c r="AD20" s="117"/>
      <c r="AE20" s="117"/>
      <c r="AF20" s="203"/>
    </row>
    <row r="21" spans="5:32" x14ac:dyDescent="0.2">
      <c r="E21" s="95" t="s">
        <v>1</v>
      </c>
      <c r="T21" s="217" t="s">
        <v>9</v>
      </c>
      <c r="U21" s="117"/>
      <c r="V21" s="214"/>
      <c r="W21" s="215"/>
      <c r="X21" s="216"/>
      <c r="Y21" s="214"/>
      <c r="Z21" s="215"/>
      <c r="AA21" s="215"/>
      <c r="AB21" s="216"/>
      <c r="AC21" s="215"/>
      <c r="AD21" s="117"/>
      <c r="AE21" s="117"/>
      <c r="AF21" s="203"/>
    </row>
    <row r="22" spans="5:32" x14ac:dyDescent="0.2">
      <c r="T22" s="202"/>
      <c r="U22" s="117"/>
      <c r="V22" s="214"/>
      <c r="W22" s="215"/>
      <c r="X22" s="216"/>
      <c r="Y22" s="214"/>
      <c r="Z22" s="215"/>
      <c r="AA22" s="215"/>
      <c r="AB22" s="216"/>
      <c r="AC22" s="215"/>
      <c r="AD22" s="117"/>
      <c r="AE22" s="117"/>
      <c r="AF22" s="203"/>
    </row>
    <row r="23" spans="5:32" x14ac:dyDescent="0.2">
      <c r="T23" s="202">
        <v>0.15</v>
      </c>
      <c r="U23" s="117"/>
      <c r="V23" s="214">
        <f t="shared" ref="V23:X37" si="0">$U$9*$T23+$U$11*V$18/$Y$8+$U$9*(1-$T23)*V$18/$Y$7</f>
        <v>0.21197860962566845</v>
      </c>
      <c r="W23" s="215">
        <f t="shared" si="0"/>
        <v>0.14105263157894737</v>
      </c>
      <c r="X23" s="216">
        <f t="shared" si="0"/>
        <v>0.12322580645161289</v>
      </c>
      <c r="Y23" s="214"/>
      <c r="Z23" s="215">
        <f t="shared" ref="Z23:AB37" si="1">$T23*(1-$T23*$U$10-$U$11*Z$18/$Y$9)</f>
        <v>0.13928343465045592</v>
      </c>
      <c r="AA23" s="215">
        <f t="shared" si="1"/>
        <v>0.14165836012861735</v>
      </c>
      <c r="AB23" s="216">
        <f t="shared" si="1"/>
        <v>0.14208116883116881</v>
      </c>
      <c r="AC23" s="215"/>
      <c r="AD23" s="215">
        <f t="shared" ref="AD23:AF37" si="2">$T23*$U$9+$T23*($U$11+(1-$T23)*$U$10)*AD$18/$Y$10</f>
        <v>0.10091949152542373</v>
      </c>
      <c r="AE23" s="215">
        <f t="shared" si="2"/>
        <v>8.2335365853658526E-2</v>
      </c>
      <c r="AF23" s="216">
        <f t="shared" si="2"/>
        <v>7.7526315789473679E-2</v>
      </c>
    </row>
    <row r="24" spans="5:32" x14ac:dyDescent="0.2">
      <c r="T24" s="202">
        <v>0.2</v>
      </c>
      <c r="U24" s="117"/>
      <c r="V24" s="214">
        <f t="shared" si="0"/>
        <v>0.22577540106951877</v>
      </c>
      <c r="W24" s="215">
        <f t="shared" si="0"/>
        <v>0.15774436090225566</v>
      </c>
      <c r="X24" s="216">
        <f t="shared" si="0"/>
        <v>0.14064516129032259</v>
      </c>
      <c r="Y24" s="214"/>
      <c r="Z24" s="215">
        <f t="shared" si="1"/>
        <v>0.18271124620060791</v>
      </c>
      <c r="AA24" s="215">
        <f t="shared" si="1"/>
        <v>0.18587781350482313</v>
      </c>
      <c r="AB24" s="216">
        <f t="shared" si="1"/>
        <v>0.18644155844155844</v>
      </c>
      <c r="AC24" s="215"/>
      <c r="AD24" s="215">
        <f t="shared" si="2"/>
        <v>0.1330847457627119</v>
      </c>
      <c r="AE24" s="215">
        <f t="shared" si="2"/>
        <v>0.10897560975609759</v>
      </c>
      <c r="AF24" s="216">
        <f t="shared" si="2"/>
        <v>0.10273684210526318</v>
      </c>
    </row>
    <row r="25" spans="5:32" x14ac:dyDescent="0.2">
      <c r="T25" s="202">
        <v>0.25</v>
      </c>
      <c r="U25" s="117"/>
      <c r="V25" s="214">
        <f t="shared" si="0"/>
        <v>0.23957219251336903</v>
      </c>
      <c r="W25" s="215">
        <f t="shared" si="0"/>
        <v>0.17443609022556392</v>
      </c>
      <c r="X25" s="216">
        <f t="shared" si="0"/>
        <v>0.15806451612903227</v>
      </c>
      <c r="Y25" s="214"/>
      <c r="Z25" s="215">
        <f t="shared" si="1"/>
        <v>0.2246390577507599</v>
      </c>
      <c r="AA25" s="215">
        <f t="shared" si="1"/>
        <v>0.22859726688102894</v>
      </c>
      <c r="AB25" s="216">
        <f t="shared" si="1"/>
        <v>0.22930194805194806</v>
      </c>
      <c r="AC25" s="215"/>
      <c r="AD25" s="215">
        <f t="shared" si="2"/>
        <v>0.16451271186440677</v>
      </c>
      <c r="AE25" s="215">
        <f t="shared" si="2"/>
        <v>0.13521341463414635</v>
      </c>
      <c r="AF25" s="216">
        <f t="shared" si="2"/>
        <v>0.12763157894736843</v>
      </c>
    </row>
    <row r="26" spans="5:32" x14ac:dyDescent="0.2">
      <c r="T26" s="202">
        <v>0.3</v>
      </c>
      <c r="U26" s="117"/>
      <c r="V26" s="214">
        <f t="shared" si="0"/>
        <v>0.25336898395721924</v>
      </c>
      <c r="W26" s="215">
        <f t="shared" si="0"/>
        <v>0.19112781954887217</v>
      </c>
      <c r="X26" s="216">
        <f t="shared" si="0"/>
        <v>0.17548387096774193</v>
      </c>
      <c r="Y26" s="214"/>
      <c r="Z26" s="215">
        <f t="shared" si="1"/>
        <v>0.26506686930091189</v>
      </c>
      <c r="AA26" s="215">
        <f t="shared" si="1"/>
        <v>0.26981672025723469</v>
      </c>
      <c r="AB26" s="216">
        <f t="shared" si="1"/>
        <v>0.27066233766233766</v>
      </c>
      <c r="AC26" s="215"/>
      <c r="AD26" s="215">
        <f t="shared" si="2"/>
        <v>0.19520338983050847</v>
      </c>
      <c r="AE26" s="215">
        <f t="shared" si="2"/>
        <v>0.16104878048780488</v>
      </c>
      <c r="AF26" s="216">
        <f t="shared" si="2"/>
        <v>0.15221052631578946</v>
      </c>
    </row>
    <row r="27" spans="5:32" x14ac:dyDescent="0.2">
      <c r="T27" s="202">
        <v>0.35</v>
      </c>
      <c r="U27" s="117"/>
      <c r="V27" s="214">
        <f t="shared" si="0"/>
        <v>0.26716577540106956</v>
      </c>
      <c r="W27" s="215">
        <f t="shared" si="0"/>
        <v>0.20781954887218046</v>
      </c>
      <c r="X27" s="216">
        <f t="shared" si="0"/>
        <v>0.19290322580645158</v>
      </c>
      <c r="Y27" s="214"/>
      <c r="Z27" s="215">
        <f t="shared" si="1"/>
        <v>0.30399468085106385</v>
      </c>
      <c r="AA27" s="215">
        <f t="shared" si="1"/>
        <v>0.30953617363344049</v>
      </c>
      <c r="AB27" s="216">
        <f t="shared" si="1"/>
        <v>0.31052272727272728</v>
      </c>
      <c r="AC27" s="215"/>
      <c r="AD27" s="215">
        <f t="shared" si="2"/>
        <v>0.22515677966101694</v>
      </c>
      <c r="AE27" s="215">
        <f t="shared" si="2"/>
        <v>0.18648170731707314</v>
      </c>
      <c r="AF27" s="216">
        <f t="shared" si="2"/>
        <v>0.17647368421052631</v>
      </c>
    </row>
    <row r="28" spans="5:32" x14ac:dyDescent="0.2">
      <c r="T28" s="202">
        <v>0.4</v>
      </c>
      <c r="U28" s="117"/>
      <c r="V28" s="214">
        <f t="shared" si="0"/>
        <v>0.28096256684491983</v>
      </c>
      <c r="W28" s="215">
        <f t="shared" si="0"/>
        <v>0.22451127819548877</v>
      </c>
      <c r="X28" s="216">
        <f t="shared" si="0"/>
        <v>0.21032258064516132</v>
      </c>
      <c r="Y28" s="214"/>
      <c r="Z28" s="215">
        <f t="shared" si="1"/>
        <v>0.34142249240121586</v>
      </c>
      <c r="AA28" s="215">
        <f t="shared" si="1"/>
        <v>0.3477556270096463</v>
      </c>
      <c r="AB28" s="216">
        <f t="shared" si="1"/>
        <v>0.34888311688311691</v>
      </c>
      <c r="AC28" s="215"/>
      <c r="AD28" s="215">
        <f t="shared" si="2"/>
        <v>0.25437288135593222</v>
      </c>
      <c r="AE28" s="215">
        <f t="shared" si="2"/>
        <v>0.21151219512195127</v>
      </c>
      <c r="AF28" s="216">
        <f t="shared" si="2"/>
        <v>0.200421052631579</v>
      </c>
    </row>
    <row r="29" spans="5:32" x14ac:dyDescent="0.2">
      <c r="T29" s="202">
        <v>0.45</v>
      </c>
      <c r="U29" s="117"/>
      <c r="V29" s="214">
        <f t="shared" si="0"/>
        <v>0.29475935828877009</v>
      </c>
      <c r="W29" s="215">
        <f t="shared" si="0"/>
        <v>0.24120300751879703</v>
      </c>
      <c r="X29" s="216">
        <f t="shared" si="0"/>
        <v>0.22774193548387098</v>
      </c>
      <c r="Y29" s="214"/>
      <c r="Z29" s="215">
        <f t="shared" si="1"/>
        <v>0.37735030395136782</v>
      </c>
      <c r="AA29" s="215">
        <f t="shared" si="1"/>
        <v>0.3844750803858521</v>
      </c>
      <c r="AB29" s="216">
        <f t="shared" si="1"/>
        <v>0.38574350649350647</v>
      </c>
      <c r="AC29" s="215"/>
      <c r="AD29" s="215">
        <f t="shared" si="2"/>
        <v>0.28285169491525425</v>
      </c>
      <c r="AE29" s="215">
        <f t="shared" si="2"/>
        <v>0.23614024390243904</v>
      </c>
      <c r="AF29" s="216">
        <f t="shared" si="2"/>
        <v>0.22405263157894739</v>
      </c>
    </row>
    <row r="30" spans="5:32" x14ac:dyDescent="0.2">
      <c r="T30" s="202">
        <v>0.5</v>
      </c>
      <c r="U30" s="117"/>
      <c r="V30" s="214">
        <f t="shared" si="0"/>
        <v>0.30855614973262036</v>
      </c>
      <c r="W30" s="215">
        <f t="shared" si="0"/>
        <v>0.25789473684210529</v>
      </c>
      <c r="X30" s="216">
        <f t="shared" si="0"/>
        <v>0.24516129032258066</v>
      </c>
      <c r="Y30" s="214"/>
      <c r="Z30" s="215">
        <f t="shared" si="1"/>
        <v>0.41177811550151977</v>
      </c>
      <c r="AA30" s="215">
        <f t="shared" si="1"/>
        <v>0.41969453376205784</v>
      </c>
      <c r="AB30" s="216">
        <f t="shared" si="1"/>
        <v>0.42110389610389609</v>
      </c>
      <c r="AC30" s="215"/>
      <c r="AD30" s="215">
        <f t="shared" si="2"/>
        <v>0.31059322033898307</v>
      </c>
      <c r="AE30" s="215">
        <f t="shared" si="2"/>
        <v>0.26036585365853659</v>
      </c>
      <c r="AF30" s="216">
        <f t="shared" si="2"/>
        <v>0.2473684210526316</v>
      </c>
    </row>
    <row r="31" spans="5:32" x14ac:dyDescent="0.2">
      <c r="T31" s="202">
        <v>0.55000000000000004</v>
      </c>
      <c r="U31" s="117"/>
      <c r="V31" s="214">
        <f t="shared" si="0"/>
        <v>0.32235294117647062</v>
      </c>
      <c r="W31" s="215">
        <f t="shared" si="0"/>
        <v>0.27458646616541355</v>
      </c>
      <c r="X31" s="216">
        <f t="shared" si="0"/>
        <v>0.26258064516129032</v>
      </c>
      <c r="Y31" s="214"/>
      <c r="Z31" s="215">
        <f t="shared" si="1"/>
        <v>0.44470592705167178</v>
      </c>
      <c r="AA31" s="215">
        <f t="shared" si="1"/>
        <v>0.45341398713826364</v>
      </c>
      <c r="AB31" s="216">
        <f t="shared" si="1"/>
        <v>0.45496428571428571</v>
      </c>
      <c r="AC31" s="215"/>
      <c r="AD31" s="215">
        <f t="shared" si="2"/>
        <v>0.33759745762711868</v>
      </c>
      <c r="AE31" s="215">
        <f t="shared" si="2"/>
        <v>0.28418902439024396</v>
      </c>
      <c r="AF31" s="216">
        <f t="shared" si="2"/>
        <v>0.27036842105263159</v>
      </c>
    </row>
    <row r="32" spans="5:32" x14ac:dyDescent="0.2">
      <c r="T32" s="202">
        <v>0.6</v>
      </c>
      <c r="U32" s="117"/>
      <c r="V32" s="214">
        <f t="shared" si="0"/>
        <v>0.33614973262032083</v>
      </c>
      <c r="W32" s="215">
        <f t="shared" si="0"/>
        <v>0.2912781954887218</v>
      </c>
      <c r="X32" s="216">
        <f t="shared" si="0"/>
        <v>0.27999999999999997</v>
      </c>
      <c r="Y32" s="214"/>
      <c r="Z32" s="215">
        <f t="shared" si="1"/>
        <v>0.47613373860182373</v>
      </c>
      <c r="AA32" s="215">
        <f t="shared" si="1"/>
        <v>0.48563344051446944</v>
      </c>
      <c r="AB32" s="216">
        <f t="shared" si="1"/>
        <v>0.48732467532467533</v>
      </c>
      <c r="AC32" s="215"/>
      <c r="AD32" s="215">
        <f t="shared" si="2"/>
        <v>0.36386440677966103</v>
      </c>
      <c r="AE32" s="215">
        <f t="shared" si="2"/>
        <v>0.30760975609756097</v>
      </c>
      <c r="AF32" s="216">
        <f t="shared" si="2"/>
        <v>0.29305263157894734</v>
      </c>
    </row>
    <row r="33" spans="20:32" x14ac:dyDescent="0.2">
      <c r="T33" s="202">
        <v>0.65</v>
      </c>
      <c r="U33" s="117"/>
      <c r="V33" s="214">
        <f t="shared" si="0"/>
        <v>0.34994652406417115</v>
      </c>
      <c r="W33" s="215">
        <f t="shared" si="0"/>
        <v>0.30796992481203006</v>
      </c>
      <c r="X33" s="216">
        <f t="shared" si="0"/>
        <v>0.29741935483870968</v>
      </c>
      <c r="Y33" s="214"/>
      <c r="Z33" s="215">
        <f t="shared" si="1"/>
        <v>0.50606155015197574</v>
      </c>
      <c r="AA33" s="215">
        <f t="shared" si="1"/>
        <v>0.51635289389067518</v>
      </c>
      <c r="AB33" s="216">
        <f t="shared" si="1"/>
        <v>0.51818506493506489</v>
      </c>
      <c r="AC33" s="215"/>
      <c r="AD33" s="215">
        <f t="shared" si="2"/>
        <v>0.38939406779661018</v>
      </c>
      <c r="AE33" s="215">
        <f t="shared" si="2"/>
        <v>0.33062804878048779</v>
      </c>
      <c r="AF33" s="216">
        <f t="shared" si="2"/>
        <v>0.31542105263157894</v>
      </c>
    </row>
    <row r="34" spans="20:32" x14ac:dyDescent="0.2">
      <c r="T34" s="202">
        <v>0.7</v>
      </c>
      <c r="U34" s="117"/>
      <c r="V34" s="214">
        <f t="shared" si="0"/>
        <v>0.36374331550802136</v>
      </c>
      <c r="W34" s="215">
        <f t="shared" si="0"/>
        <v>0.32466165413533832</v>
      </c>
      <c r="X34" s="216">
        <f t="shared" si="0"/>
        <v>0.31483870967741934</v>
      </c>
      <c r="Y34" s="214"/>
      <c r="Z34" s="215">
        <f t="shared" si="1"/>
        <v>0.53448936170212769</v>
      </c>
      <c r="AA34" s="215">
        <f t="shared" si="1"/>
        <v>0.54557234726688097</v>
      </c>
      <c r="AB34" s="216">
        <f t="shared" si="1"/>
        <v>0.54754545454545456</v>
      </c>
      <c r="AC34" s="215"/>
      <c r="AD34" s="215">
        <f t="shared" si="2"/>
        <v>0.41418644067796606</v>
      </c>
      <c r="AE34" s="215">
        <f t="shared" si="2"/>
        <v>0.35324390243902437</v>
      </c>
      <c r="AF34" s="216">
        <f t="shared" si="2"/>
        <v>0.33747368421052626</v>
      </c>
    </row>
    <row r="35" spans="20:32" x14ac:dyDescent="0.2">
      <c r="T35" s="202">
        <v>0.75</v>
      </c>
      <c r="U35" s="117"/>
      <c r="V35" s="214">
        <f t="shared" si="0"/>
        <v>0.37754010695187168</v>
      </c>
      <c r="W35" s="215">
        <f t="shared" si="0"/>
        <v>0.34135338345864663</v>
      </c>
      <c r="X35" s="216">
        <f t="shared" si="0"/>
        <v>0.33225806451612905</v>
      </c>
      <c r="Y35" s="214"/>
      <c r="Z35" s="215">
        <f t="shared" si="1"/>
        <v>0.56141717325227969</v>
      </c>
      <c r="AA35" s="215">
        <f t="shared" si="1"/>
        <v>0.57329180064308682</v>
      </c>
      <c r="AB35" s="216">
        <f t="shared" si="1"/>
        <v>0.57540584415584417</v>
      </c>
      <c r="AC35" s="215"/>
      <c r="AD35" s="215">
        <f t="shared" si="2"/>
        <v>0.43824152542372885</v>
      </c>
      <c r="AE35" s="215">
        <f t="shared" si="2"/>
        <v>0.37545731707317076</v>
      </c>
      <c r="AF35" s="216">
        <f t="shared" si="2"/>
        <v>0.35921052631578954</v>
      </c>
    </row>
    <row r="36" spans="20:32" x14ac:dyDescent="0.2">
      <c r="T36" s="202">
        <v>0.8</v>
      </c>
      <c r="U36" s="117"/>
      <c r="V36" s="214">
        <f t="shared" si="0"/>
        <v>0.39133689839572194</v>
      </c>
      <c r="W36" s="215">
        <f t="shared" si="0"/>
        <v>0.35804511278195494</v>
      </c>
      <c r="X36" s="216">
        <f t="shared" si="0"/>
        <v>0.34967741935483876</v>
      </c>
      <c r="Y36" s="214"/>
      <c r="Z36" s="215">
        <f t="shared" si="1"/>
        <v>0.58684498480243164</v>
      </c>
      <c r="AA36" s="215">
        <f t="shared" si="1"/>
        <v>0.59951125401929262</v>
      </c>
      <c r="AB36" s="216">
        <f t="shared" si="1"/>
        <v>0.60176623376623384</v>
      </c>
      <c r="AC36" s="215"/>
      <c r="AD36" s="215">
        <f t="shared" si="2"/>
        <v>0.46155932203389838</v>
      </c>
      <c r="AE36" s="215">
        <f t="shared" si="2"/>
        <v>0.3972682926829269</v>
      </c>
      <c r="AF36" s="216">
        <f t="shared" si="2"/>
        <v>0.38063157894736849</v>
      </c>
    </row>
    <row r="37" spans="20:32" ht="13.5" thickBot="1" x14ac:dyDescent="0.25">
      <c r="T37" s="123">
        <v>0.85</v>
      </c>
      <c r="U37" s="205"/>
      <c r="V37" s="218">
        <f t="shared" si="0"/>
        <v>0.40513368983957221</v>
      </c>
      <c r="W37" s="219">
        <f t="shared" si="0"/>
        <v>0.37473684210526315</v>
      </c>
      <c r="X37" s="220">
        <f t="shared" si="0"/>
        <v>0.36709677419354841</v>
      </c>
      <c r="Y37" s="218"/>
      <c r="Z37" s="219">
        <f t="shared" si="1"/>
        <v>0.61077279635258364</v>
      </c>
      <c r="AA37" s="219">
        <f t="shared" si="1"/>
        <v>0.62423070739549835</v>
      </c>
      <c r="AB37" s="220">
        <f t="shared" si="1"/>
        <v>0.62662662337662334</v>
      </c>
      <c r="AC37" s="219"/>
      <c r="AD37" s="219">
        <f t="shared" si="2"/>
        <v>0.48413983050847459</v>
      </c>
      <c r="AE37" s="219">
        <f t="shared" si="2"/>
        <v>0.41867682926829269</v>
      </c>
      <c r="AF37" s="220">
        <f t="shared" si="2"/>
        <v>0.40173684210526317</v>
      </c>
    </row>
    <row r="38" spans="20:32" x14ac:dyDescent="0.2">
      <c r="T38" s="117"/>
      <c r="U38" s="117"/>
      <c r="V38" s="215" t="str">
        <f>IF($V39,V15&amp;V16,"")</f>
        <v>External, Ug=2.9</v>
      </c>
      <c r="W38" s="215" t="str">
        <f>IF($V39,W15&amp;W16,"")</f>
        <v>External, Ug=1.1</v>
      </c>
      <c r="X38" s="215" t="str">
        <f>IF($V39,X15&amp;X16,"")</f>
        <v>External, Ug=0.8</v>
      </c>
      <c r="Y38" s="215"/>
      <c r="Z38" s="215" t="str">
        <f>IF($Z39,Z15&amp;Z16,"")</f>
        <v>Internal, Ug=2.9</v>
      </c>
      <c r="AA38" s="215" t="str">
        <f>IF($Z39,AA15&amp;AA16,"")</f>
        <v>Internal, Ug=1.1</v>
      </c>
      <c r="AB38" s="215" t="str">
        <f>IF($Z39,AB15&amp;AB16,"")</f>
        <v>Internal, Ug=0.8</v>
      </c>
      <c r="AC38" s="215"/>
      <c r="AD38" s="114" t="str">
        <f>IF($AD39,AD15&amp;AD16,"")</f>
        <v>Between, Ug=2.9</v>
      </c>
      <c r="AE38" s="114" t="str">
        <f>IF($AD39,AE15&amp;AE16,"")</f>
        <v>Between, Ug=1.1</v>
      </c>
      <c r="AF38" s="114" t="str">
        <f>IF($AD39,AF15&amp;AF16,"")</f>
        <v>Between, Ug=0.8</v>
      </c>
    </row>
    <row r="39" spans="20:32" x14ac:dyDescent="0.2">
      <c r="T39" s="94" t="s">
        <v>14</v>
      </c>
      <c r="V39" s="221" t="b">
        <v>1</v>
      </c>
      <c r="W39" s="114"/>
      <c r="X39" s="114"/>
      <c r="Y39" s="114" t="s">
        <v>0</v>
      </c>
      <c r="Z39" s="221" t="b">
        <v>1</v>
      </c>
      <c r="AA39" s="114"/>
      <c r="AB39" s="114"/>
      <c r="AC39" s="114" t="s">
        <v>0</v>
      </c>
      <c r="AD39" s="222" t="b">
        <v>1</v>
      </c>
    </row>
    <row r="40" spans="20:32" x14ac:dyDescent="0.2">
      <c r="T40" s="94">
        <f t="shared" ref="T40:T54" si="3">IF(V$39,$T23,"")</f>
        <v>0.15</v>
      </c>
      <c r="V40" s="114">
        <f t="shared" ref="V40:X52" si="4">IF($V$39,V23,"")</f>
        <v>0.21197860962566845</v>
      </c>
      <c r="W40" s="114">
        <f t="shared" si="4"/>
        <v>0.14105263157894737</v>
      </c>
      <c r="X40" s="114">
        <f t="shared" si="4"/>
        <v>0.12322580645161289</v>
      </c>
      <c r="Y40" s="94">
        <f t="shared" ref="Y40:Y54" si="5">IF(Z$39,$T23,"")</f>
        <v>0.15</v>
      </c>
      <c r="Z40" s="114">
        <f t="shared" ref="Z40:AB52" si="6">IF($Z$39,Z23,"")</f>
        <v>0.13928343465045592</v>
      </c>
      <c r="AA40" s="114">
        <f t="shared" si="6"/>
        <v>0.14165836012861735</v>
      </c>
      <c r="AB40" s="114">
        <f t="shared" si="6"/>
        <v>0.14208116883116881</v>
      </c>
      <c r="AC40" s="94">
        <f t="shared" ref="AC40:AC54" si="7">IF(AD$39,$T23,"")</f>
        <v>0.15</v>
      </c>
      <c r="AD40" s="215">
        <f t="shared" ref="AD40:AF52" si="8">IF($AD$39,AD23,"")</f>
        <v>0.10091949152542373</v>
      </c>
      <c r="AE40" s="215">
        <f t="shared" si="8"/>
        <v>8.2335365853658526E-2</v>
      </c>
      <c r="AF40" s="215">
        <f t="shared" si="8"/>
        <v>7.7526315789473679E-2</v>
      </c>
    </row>
    <row r="41" spans="20:32" x14ac:dyDescent="0.2">
      <c r="T41" s="94">
        <f t="shared" si="3"/>
        <v>0.2</v>
      </c>
      <c r="V41" s="114">
        <f t="shared" si="4"/>
        <v>0.22577540106951877</v>
      </c>
      <c r="W41" s="114">
        <f t="shared" si="4"/>
        <v>0.15774436090225566</v>
      </c>
      <c r="X41" s="114">
        <f t="shared" si="4"/>
        <v>0.14064516129032259</v>
      </c>
      <c r="Y41" s="94">
        <f t="shared" si="5"/>
        <v>0.2</v>
      </c>
      <c r="Z41" s="114">
        <f t="shared" si="6"/>
        <v>0.18271124620060791</v>
      </c>
      <c r="AA41" s="114">
        <f t="shared" si="6"/>
        <v>0.18587781350482313</v>
      </c>
      <c r="AB41" s="114">
        <f t="shared" si="6"/>
        <v>0.18644155844155844</v>
      </c>
      <c r="AC41" s="94">
        <f t="shared" si="7"/>
        <v>0.2</v>
      </c>
      <c r="AD41" s="215">
        <f t="shared" si="8"/>
        <v>0.1330847457627119</v>
      </c>
      <c r="AE41" s="215">
        <f t="shared" si="8"/>
        <v>0.10897560975609759</v>
      </c>
      <c r="AF41" s="215">
        <f t="shared" si="8"/>
        <v>0.10273684210526318</v>
      </c>
    </row>
    <row r="42" spans="20:32" x14ac:dyDescent="0.2">
      <c r="T42" s="94">
        <f t="shared" si="3"/>
        <v>0.25</v>
      </c>
      <c r="V42" s="114">
        <f t="shared" si="4"/>
        <v>0.23957219251336903</v>
      </c>
      <c r="W42" s="114">
        <f t="shared" si="4"/>
        <v>0.17443609022556392</v>
      </c>
      <c r="X42" s="114">
        <f t="shared" si="4"/>
        <v>0.15806451612903227</v>
      </c>
      <c r="Y42" s="94">
        <f t="shared" si="5"/>
        <v>0.25</v>
      </c>
      <c r="Z42" s="114">
        <f t="shared" si="6"/>
        <v>0.2246390577507599</v>
      </c>
      <c r="AA42" s="114">
        <f t="shared" si="6"/>
        <v>0.22859726688102894</v>
      </c>
      <c r="AB42" s="114">
        <f t="shared" si="6"/>
        <v>0.22930194805194806</v>
      </c>
      <c r="AC42" s="94">
        <f t="shared" si="7"/>
        <v>0.25</v>
      </c>
      <c r="AD42" s="215">
        <f t="shared" si="8"/>
        <v>0.16451271186440677</v>
      </c>
      <c r="AE42" s="215">
        <f t="shared" si="8"/>
        <v>0.13521341463414635</v>
      </c>
      <c r="AF42" s="215">
        <f t="shared" si="8"/>
        <v>0.12763157894736843</v>
      </c>
    </row>
    <row r="43" spans="20:32" x14ac:dyDescent="0.2">
      <c r="T43" s="94">
        <f t="shared" si="3"/>
        <v>0.3</v>
      </c>
      <c r="V43" s="114">
        <f t="shared" si="4"/>
        <v>0.25336898395721924</v>
      </c>
      <c r="W43" s="114">
        <f t="shared" si="4"/>
        <v>0.19112781954887217</v>
      </c>
      <c r="X43" s="114">
        <f t="shared" si="4"/>
        <v>0.17548387096774193</v>
      </c>
      <c r="Y43" s="94">
        <f t="shared" si="5"/>
        <v>0.3</v>
      </c>
      <c r="Z43" s="114">
        <f t="shared" si="6"/>
        <v>0.26506686930091189</v>
      </c>
      <c r="AA43" s="114">
        <f t="shared" si="6"/>
        <v>0.26981672025723469</v>
      </c>
      <c r="AB43" s="114">
        <f t="shared" si="6"/>
        <v>0.27066233766233766</v>
      </c>
      <c r="AC43" s="94">
        <f t="shared" si="7"/>
        <v>0.3</v>
      </c>
      <c r="AD43" s="215">
        <f t="shared" si="8"/>
        <v>0.19520338983050847</v>
      </c>
      <c r="AE43" s="215">
        <f t="shared" si="8"/>
        <v>0.16104878048780488</v>
      </c>
      <c r="AF43" s="215">
        <f t="shared" si="8"/>
        <v>0.15221052631578946</v>
      </c>
    </row>
    <row r="44" spans="20:32" x14ac:dyDescent="0.2">
      <c r="T44" s="94">
        <f t="shared" si="3"/>
        <v>0.35</v>
      </c>
      <c r="V44" s="114">
        <f t="shared" si="4"/>
        <v>0.26716577540106956</v>
      </c>
      <c r="W44" s="114">
        <f t="shared" si="4"/>
        <v>0.20781954887218046</v>
      </c>
      <c r="X44" s="114">
        <f t="shared" si="4"/>
        <v>0.19290322580645158</v>
      </c>
      <c r="Y44" s="94">
        <f t="shared" si="5"/>
        <v>0.35</v>
      </c>
      <c r="Z44" s="114">
        <f t="shared" si="6"/>
        <v>0.30399468085106385</v>
      </c>
      <c r="AA44" s="114">
        <f t="shared" si="6"/>
        <v>0.30953617363344049</v>
      </c>
      <c r="AB44" s="114">
        <f t="shared" si="6"/>
        <v>0.31052272727272728</v>
      </c>
      <c r="AC44" s="94">
        <f t="shared" si="7"/>
        <v>0.35</v>
      </c>
      <c r="AD44" s="215">
        <f t="shared" si="8"/>
        <v>0.22515677966101694</v>
      </c>
      <c r="AE44" s="215">
        <f t="shared" si="8"/>
        <v>0.18648170731707314</v>
      </c>
      <c r="AF44" s="215">
        <f t="shared" si="8"/>
        <v>0.17647368421052631</v>
      </c>
    </row>
    <row r="45" spans="20:32" x14ac:dyDescent="0.2">
      <c r="T45" s="94">
        <f t="shared" si="3"/>
        <v>0.4</v>
      </c>
      <c r="V45" s="114">
        <f t="shared" si="4"/>
        <v>0.28096256684491983</v>
      </c>
      <c r="W45" s="114">
        <f t="shared" si="4"/>
        <v>0.22451127819548877</v>
      </c>
      <c r="X45" s="114">
        <f t="shared" si="4"/>
        <v>0.21032258064516132</v>
      </c>
      <c r="Y45" s="94">
        <f t="shared" si="5"/>
        <v>0.4</v>
      </c>
      <c r="Z45" s="114">
        <f t="shared" si="6"/>
        <v>0.34142249240121586</v>
      </c>
      <c r="AA45" s="114">
        <f t="shared" si="6"/>
        <v>0.3477556270096463</v>
      </c>
      <c r="AB45" s="114">
        <f t="shared" si="6"/>
        <v>0.34888311688311691</v>
      </c>
      <c r="AC45" s="94">
        <f t="shared" si="7"/>
        <v>0.4</v>
      </c>
      <c r="AD45" s="215">
        <f t="shared" si="8"/>
        <v>0.25437288135593222</v>
      </c>
      <c r="AE45" s="215">
        <f t="shared" si="8"/>
        <v>0.21151219512195127</v>
      </c>
      <c r="AF45" s="215">
        <f t="shared" si="8"/>
        <v>0.200421052631579</v>
      </c>
    </row>
    <row r="46" spans="20:32" x14ac:dyDescent="0.2">
      <c r="T46" s="94">
        <f t="shared" si="3"/>
        <v>0.45</v>
      </c>
      <c r="V46" s="114">
        <f t="shared" si="4"/>
        <v>0.29475935828877009</v>
      </c>
      <c r="W46" s="114">
        <f t="shared" si="4"/>
        <v>0.24120300751879703</v>
      </c>
      <c r="X46" s="114">
        <f t="shared" si="4"/>
        <v>0.22774193548387098</v>
      </c>
      <c r="Y46" s="94">
        <f t="shared" si="5"/>
        <v>0.45</v>
      </c>
      <c r="Z46" s="114">
        <f t="shared" si="6"/>
        <v>0.37735030395136782</v>
      </c>
      <c r="AA46" s="114">
        <f t="shared" si="6"/>
        <v>0.3844750803858521</v>
      </c>
      <c r="AB46" s="114">
        <f t="shared" si="6"/>
        <v>0.38574350649350647</v>
      </c>
      <c r="AC46" s="94">
        <f t="shared" si="7"/>
        <v>0.45</v>
      </c>
      <c r="AD46" s="215">
        <f t="shared" si="8"/>
        <v>0.28285169491525425</v>
      </c>
      <c r="AE46" s="215">
        <f t="shared" si="8"/>
        <v>0.23614024390243904</v>
      </c>
      <c r="AF46" s="215">
        <f t="shared" si="8"/>
        <v>0.22405263157894739</v>
      </c>
    </row>
    <row r="47" spans="20:32" x14ac:dyDescent="0.2">
      <c r="T47" s="94">
        <f t="shared" si="3"/>
        <v>0.5</v>
      </c>
      <c r="V47" s="114">
        <f t="shared" si="4"/>
        <v>0.30855614973262036</v>
      </c>
      <c r="W47" s="114">
        <f t="shared" si="4"/>
        <v>0.25789473684210529</v>
      </c>
      <c r="X47" s="114">
        <f t="shared" si="4"/>
        <v>0.24516129032258066</v>
      </c>
      <c r="Y47" s="94">
        <f t="shared" si="5"/>
        <v>0.5</v>
      </c>
      <c r="Z47" s="114">
        <f t="shared" si="6"/>
        <v>0.41177811550151977</v>
      </c>
      <c r="AA47" s="114">
        <f t="shared" si="6"/>
        <v>0.41969453376205784</v>
      </c>
      <c r="AB47" s="114">
        <f t="shared" si="6"/>
        <v>0.42110389610389609</v>
      </c>
      <c r="AC47" s="94">
        <f t="shared" si="7"/>
        <v>0.5</v>
      </c>
      <c r="AD47" s="215">
        <f t="shared" si="8"/>
        <v>0.31059322033898307</v>
      </c>
      <c r="AE47" s="215">
        <f t="shared" si="8"/>
        <v>0.26036585365853659</v>
      </c>
      <c r="AF47" s="215">
        <f t="shared" si="8"/>
        <v>0.2473684210526316</v>
      </c>
    </row>
    <row r="48" spans="20:32" x14ac:dyDescent="0.2">
      <c r="T48" s="94">
        <f t="shared" si="3"/>
        <v>0.55000000000000004</v>
      </c>
      <c r="V48" s="114">
        <f t="shared" si="4"/>
        <v>0.32235294117647062</v>
      </c>
      <c r="W48" s="114">
        <f t="shared" si="4"/>
        <v>0.27458646616541355</v>
      </c>
      <c r="X48" s="114">
        <f t="shared" si="4"/>
        <v>0.26258064516129032</v>
      </c>
      <c r="Y48" s="94">
        <f t="shared" si="5"/>
        <v>0.55000000000000004</v>
      </c>
      <c r="Z48" s="114">
        <f t="shared" si="6"/>
        <v>0.44470592705167178</v>
      </c>
      <c r="AA48" s="114">
        <f t="shared" si="6"/>
        <v>0.45341398713826364</v>
      </c>
      <c r="AB48" s="114">
        <f t="shared" si="6"/>
        <v>0.45496428571428571</v>
      </c>
      <c r="AC48" s="94">
        <f t="shared" si="7"/>
        <v>0.55000000000000004</v>
      </c>
      <c r="AD48" s="215">
        <f t="shared" si="8"/>
        <v>0.33759745762711868</v>
      </c>
      <c r="AE48" s="215">
        <f t="shared" si="8"/>
        <v>0.28418902439024396</v>
      </c>
      <c r="AF48" s="215">
        <f t="shared" si="8"/>
        <v>0.27036842105263159</v>
      </c>
    </row>
    <row r="49" spans="20:32" x14ac:dyDescent="0.2">
      <c r="T49" s="94">
        <f t="shared" si="3"/>
        <v>0.6</v>
      </c>
      <c r="V49" s="114">
        <f t="shared" si="4"/>
        <v>0.33614973262032083</v>
      </c>
      <c r="W49" s="114">
        <f t="shared" si="4"/>
        <v>0.2912781954887218</v>
      </c>
      <c r="X49" s="114">
        <f t="shared" si="4"/>
        <v>0.27999999999999997</v>
      </c>
      <c r="Y49" s="94">
        <f t="shared" si="5"/>
        <v>0.6</v>
      </c>
      <c r="Z49" s="114">
        <f t="shared" si="6"/>
        <v>0.47613373860182373</v>
      </c>
      <c r="AA49" s="114">
        <f t="shared" si="6"/>
        <v>0.48563344051446944</v>
      </c>
      <c r="AB49" s="114">
        <f t="shared" si="6"/>
        <v>0.48732467532467533</v>
      </c>
      <c r="AC49" s="94">
        <f t="shared" si="7"/>
        <v>0.6</v>
      </c>
      <c r="AD49" s="215">
        <f t="shared" si="8"/>
        <v>0.36386440677966103</v>
      </c>
      <c r="AE49" s="215">
        <f t="shared" si="8"/>
        <v>0.30760975609756097</v>
      </c>
      <c r="AF49" s="215">
        <f t="shared" si="8"/>
        <v>0.29305263157894734</v>
      </c>
    </row>
    <row r="50" spans="20:32" x14ac:dyDescent="0.2">
      <c r="T50" s="94">
        <f t="shared" si="3"/>
        <v>0.65</v>
      </c>
      <c r="V50" s="114">
        <f t="shared" si="4"/>
        <v>0.34994652406417115</v>
      </c>
      <c r="W50" s="114">
        <f t="shared" si="4"/>
        <v>0.30796992481203006</v>
      </c>
      <c r="X50" s="114">
        <f t="shared" si="4"/>
        <v>0.29741935483870968</v>
      </c>
      <c r="Y50" s="94">
        <f t="shared" si="5"/>
        <v>0.65</v>
      </c>
      <c r="Z50" s="114">
        <f t="shared" si="6"/>
        <v>0.50606155015197574</v>
      </c>
      <c r="AA50" s="114">
        <f t="shared" si="6"/>
        <v>0.51635289389067518</v>
      </c>
      <c r="AB50" s="114">
        <f t="shared" si="6"/>
        <v>0.51818506493506489</v>
      </c>
      <c r="AC50" s="94">
        <f t="shared" si="7"/>
        <v>0.65</v>
      </c>
      <c r="AD50" s="215">
        <f t="shared" si="8"/>
        <v>0.38939406779661018</v>
      </c>
      <c r="AE50" s="215">
        <f t="shared" si="8"/>
        <v>0.33062804878048779</v>
      </c>
      <c r="AF50" s="215">
        <f t="shared" si="8"/>
        <v>0.31542105263157894</v>
      </c>
    </row>
    <row r="51" spans="20:32" x14ac:dyDescent="0.2">
      <c r="T51" s="94">
        <f t="shared" si="3"/>
        <v>0.7</v>
      </c>
      <c r="V51" s="114">
        <f t="shared" si="4"/>
        <v>0.36374331550802136</v>
      </c>
      <c r="W51" s="114">
        <f t="shared" si="4"/>
        <v>0.32466165413533832</v>
      </c>
      <c r="X51" s="114">
        <f t="shared" si="4"/>
        <v>0.31483870967741934</v>
      </c>
      <c r="Y51" s="94">
        <f t="shared" si="5"/>
        <v>0.7</v>
      </c>
      <c r="Z51" s="114">
        <f t="shared" si="6"/>
        <v>0.53448936170212769</v>
      </c>
      <c r="AA51" s="114">
        <f t="shared" si="6"/>
        <v>0.54557234726688097</v>
      </c>
      <c r="AB51" s="114">
        <f t="shared" si="6"/>
        <v>0.54754545454545456</v>
      </c>
      <c r="AC51" s="94">
        <f t="shared" si="7"/>
        <v>0.7</v>
      </c>
      <c r="AD51" s="215">
        <f t="shared" si="8"/>
        <v>0.41418644067796606</v>
      </c>
      <c r="AE51" s="215">
        <f t="shared" si="8"/>
        <v>0.35324390243902437</v>
      </c>
      <c r="AF51" s="215">
        <f t="shared" si="8"/>
        <v>0.33747368421052626</v>
      </c>
    </row>
    <row r="52" spans="20:32" x14ac:dyDescent="0.2">
      <c r="T52" s="94">
        <f t="shared" si="3"/>
        <v>0.75</v>
      </c>
      <c r="V52" s="114">
        <f t="shared" si="4"/>
        <v>0.37754010695187168</v>
      </c>
      <c r="W52" s="114">
        <f t="shared" si="4"/>
        <v>0.34135338345864663</v>
      </c>
      <c r="X52" s="114">
        <f t="shared" si="4"/>
        <v>0.33225806451612905</v>
      </c>
      <c r="Y52" s="94">
        <f t="shared" si="5"/>
        <v>0.75</v>
      </c>
      <c r="Z52" s="114">
        <f t="shared" si="6"/>
        <v>0.56141717325227969</v>
      </c>
      <c r="AA52" s="114">
        <f t="shared" si="6"/>
        <v>0.57329180064308682</v>
      </c>
      <c r="AB52" s="114">
        <f t="shared" si="6"/>
        <v>0.57540584415584417</v>
      </c>
      <c r="AC52" s="94">
        <f t="shared" si="7"/>
        <v>0.75</v>
      </c>
      <c r="AD52" s="215">
        <f t="shared" si="8"/>
        <v>0.43824152542372885</v>
      </c>
      <c r="AE52" s="215">
        <f t="shared" si="8"/>
        <v>0.37545731707317076</v>
      </c>
      <c r="AF52" s="215">
        <f t="shared" si="8"/>
        <v>0.35921052631578954</v>
      </c>
    </row>
    <row r="53" spans="20:32" x14ac:dyDescent="0.2">
      <c r="T53" s="94">
        <f t="shared" si="3"/>
        <v>0.8</v>
      </c>
      <c r="V53" s="114">
        <f t="shared" ref="V53:X54" si="9">IF($V$39,V36,"")</f>
        <v>0.39133689839572194</v>
      </c>
      <c r="W53" s="114">
        <f t="shared" si="9"/>
        <v>0.35804511278195494</v>
      </c>
      <c r="X53" s="114">
        <f t="shared" si="9"/>
        <v>0.34967741935483876</v>
      </c>
      <c r="Y53" s="94">
        <f t="shared" si="5"/>
        <v>0.8</v>
      </c>
      <c r="Z53" s="114">
        <f t="shared" ref="Z53:AB54" si="10">IF($Z$39,Z36,"")</f>
        <v>0.58684498480243164</v>
      </c>
      <c r="AA53" s="114">
        <f t="shared" si="10"/>
        <v>0.59951125401929262</v>
      </c>
      <c r="AB53" s="114">
        <f t="shared" si="10"/>
        <v>0.60176623376623384</v>
      </c>
      <c r="AC53" s="94">
        <f t="shared" si="7"/>
        <v>0.8</v>
      </c>
      <c r="AD53" s="215">
        <f t="shared" ref="AD53:AF54" si="11">IF($AD$39,AD36,"")</f>
        <v>0.46155932203389838</v>
      </c>
      <c r="AE53" s="215">
        <f t="shared" si="11"/>
        <v>0.3972682926829269</v>
      </c>
      <c r="AF53" s="215">
        <f t="shared" si="11"/>
        <v>0.38063157894736849</v>
      </c>
    </row>
    <row r="54" spans="20:32" x14ac:dyDescent="0.2">
      <c r="T54" s="94">
        <f t="shared" si="3"/>
        <v>0.85</v>
      </c>
      <c r="V54" s="114">
        <f t="shared" si="9"/>
        <v>0.40513368983957221</v>
      </c>
      <c r="W54" s="114">
        <f t="shared" si="9"/>
        <v>0.37473684210526315</v>
      </c>
      <c r="X54" s="114">
        <f t="shared" si="9"/>
        <v>0.36709677419354841</v>
      </c>
      <c r="Y54" s="94">
        <f t="shared" si="5"/>
        <v>0.85</v>
      </c>
      <c r="Z54" s="114">
        <f t="shared" si="10"/>
        <v>0.61077279635258364</v>
      </c>
      <c r="AA54" s="114">
        <f t="shared" si="10"/>
        <v>0.62423070739549835</v>
      </c>
      <c r="AB54" s="114">
        <f t="shared" si="10"/>
        <v>0.62662662337662334</v>
      </c>
      <c r="AC54" s="94">
        <f t="shared" si="7"/>
        <v>0.85</v>
      </c>
      <c r="AD54" s="215">
        <f t="shared" si="11"/>
        <v>0.48413983050847459</v>
      </c>
      <c r="AE54" s="215">
        <f t="shared" si="11"/>
        <v>0.41867682926829269</v>
      </c>
      <c r="AF54" s="215">
        <f t="shared" si="11"/>
        <v>0.40173684210526317</v>
      </c>
    </row>
  </sheetData>
  <sheetProtection algorithmName="SHA-512" hashValue="7oQ4XlCsDpZA9CKJ9Z1LrVp3ablB2rj+4YAJn/d4g90DD9vL4aQH60+uAto20mxgHh3T+7uyO7uj4BdAQIhi8Q==" saltValue="00JBZrZEsf7wOF5dDlAuvw==" spinCount="100000" sheet="1" objects="1" scenarios="1" selectLockedCells="1"/>
  <mergeCells count="3">
    <mergeCell ref="G4:I5"/>
    <mergeCell ref="B3:J3"/>
    <mergeCell ref="B2:L2"/>
  </mergeCells>
  <phoneticPr fontId="0" type="noConversion"/>
  <hyperlinks>
    <hyperlink ref="G4" location="Blind" display="(see Worksheet &quot;Blinds&quot;)" xr:uid="{00000000-0004-0000-0700-000000000000}"/>
    <hyperlink ref="G4:I5" location="'Solar prot device - data'!A1" display="(See sheet &quot;Solar prot device - data&quot;)" xr:uid="{00000000-0004-0000-0700-000001000000}"/>
  </hyperlinks>
  <pageMargins left="0.43307086614173229" right="0.74803149606299213" top="0.62992125984251968" bottom="0.98425196850393704" header="0.51181102362204722" footer="0.51181102362204722"/>
  <pageSetup paperSize="9" scale="84" orientation="portrait" r:id="rId1"/>
  <headerFooter alignWithMargins="0">
    <oddFooter>&amp;LEN 13363-1&amp;R&amp;P</oddFooter>
  </headerFooter>
  <drawing r:id="rId2"/>
  <legacyDrawing r:id="rId3"/>
  <controls>
    <mc:AlternateContent xmlns:mc="http://schemas.openxmlformats.org/markup-compatibility/2006">
      <mc:Choice Requires="x14">
        <control shapeId="1039" r:id="rId4" name="CheckBox3">
          <controlPr locked="0" defaultSize="0" autoLine="0" linkedCell="AD39" r:id="rId5">
            <anchor moveWithCells="1">
              <from>
                <xdr:col>5</xdr:col>
                <xdr:colOff>466725</xdr:colOff>
                <xdr:row>15</xdr:row>
                <xdr:rowOff>9525</xdr:rowOff>
              </from>
              <to>
                <xdr:col>5</xdr:col>
                <xdr:colOff>647700</xdr:colOff>
                <xdr:row>15</xdr:row>
                <xdr:rowOff>180975</xdr:rowOff>
              </to>
            </anchor>
          </controlPr>
        </control>
      </mc:Choice>
      <mc:Fallback>
        <control shapeId="1039" r:id="rId4" name="CheckBox3"/>
      </mc:Fallback>
    </mc:AlternateContent>
    <mc:AlternateContent xmlns:mc="http://schemas.openxmlformats.org/markup-compatibility/2006">
      <mc:Choice Requires="x14">
        <control shapeId="1038" r:id="rId6" name="CheckBox2">
          <controlPr locked="0" defaultSize="0" autoLine="0" linkedCell="V39" r:id="rId7">
            <anchor moveWithCells="1">
              <from>
                <xdr:col>5</xdr:col>
                <xdr:colOff>466725</xdr:colOff>
                <xdr:row>14</xdr:row>
                <xdr:rowOff>9525</xdr:rowOff>
              </from>
              <to>
                <xdr:col>5</xdr:col>
                <xdr:colOff>647700</xdr:colOff>
                <xdr:row>14</xdr:row>
                <xdr:rowOff>180975</xdr:rowOff>
              </to>
            </anchor>
          </controlPr>
        </control>
      </mc:Choice>
      <mc:Fallback>
        <control shapeId="1038" r:id="rId6" name="CheckBox2"/>
      </mc:Fallback>
    </mc:AlternateContent>
    <mc:AlternateContent xmlns:mc="http://schemas.openxmlformats.org/markup-compatibility/2006">
      <mc:Choice Requires="x14">
        <control shapeId="1037" r:id="rId8" name="CheckBox1">
          <controlPr locked="0" defaultSize="0" autoLine="0" linkedCell="Z39" r:id="rId9">
            <anchor moveWithCells="1">
              <from>
                <xdr:col>5</xdr:col>
                <xdr:colOff>466725</xdr:colOff>
                <xdr:row>13</xdr:row>
                <xdr:rowOff>9525</xdr:rowOff>
              </from>
              <to>
                <xdr:col>5</xdr:col>
                <xdr:colOff>647700</xdr:colOff>
                <xdr:row>14</xdr:row>
                <xdr:rowOff>0</xdr:rowOff>
              </to>
            </anchor>
          </controlPr>
        </control>
      </mc:Choice>
      <mc:Fallback>
        <control shapeId="1037" r:id="rId8" name="CheckBox1"/>
      </mc:Fallback>
    </mc:AlternateContent>
    <mc:AlternateContent xmlns:mc="http://schemas.openxmlformats.org/markup-compatibility/2006">
      <mc:Choice Requires="x14">
        <control shapeId="1029" r:id="rId10" name="ComboBox1">
          <controlPr locked="0" defaultSize="0" autoLine="0" linkedCell="B5" listFillRange="'Solar prot device - data'!B15:C114" r:id="rId11">
            <anchor moveWithCells="1">
              <from>
                <xdr:col>1</xdr:col>
                <xdr:colOff>9525</xdr:colOff>
                <xdr:row>3</xdr:row>
                <xdr:rowOff>85725</xdr:rowOff>
              </from>
              <to>
                <xdr:col>5</xdr:col>
                <xdr:colOff>409575</xdr:colOff>
                <xdr:row>4</xdr:row>
                <xdr:rowOff>152400</xdr:rowOff>
              </to>
            </anchor>
          </controlPr>
        </control>
      </mc:Choice>
      <mc:Fallback>
        <control shapeId="1029" r:id="rId10" name="ComboBox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49"/>
    <pageSetUpPr fitToPage="1"/>
  </sheetPr>
  <dimension ref="A1:BQ114"/>
  <sheetViews>
    <sheetView showGridLines="0" showRowColHeaders="0" zoomScaleNormal="100" workbookViewId="0">
      <pane ySplit="15" topLeftCell="A16" activePane="bottomLeft" state="frozen"/>
      <selection pane="bottomLeft"/>
    </sheetView>
  </sheetViews>
  <sheetFormatPr defaultColWidth="9.140625" defaultRowHeight="12.75" x14ac:dyDescent="0.2"/>
  <cols>
    <col min="1" max="1" width="4.140625" style="10" customWidth="1"/>
    <col min="2" max="2" width="6.140625" style="94" customWidth="1"/>
    <col min="3" max="3" width="20.5703125" style="95" customWidth="1"/>
    <col min="4" max="6" width="6.28515625" style="95" customWidth="1"/>
    <col min="7" max="8" width="6.7109375" style="95" customWidth="1"/>
    <col min="9" max="9" width="6.85546875" style="95" customWidth="1"/>
    <col min="10" max="24" width="7.7109375" style="95" customWidth="1"/>
    <col min="25" max="25" width="2" style="95" customWidth="1"/>
    <col min="26" max="35" width="7.7109375" style="95" customWidth="1"/>
    <col min="36" max="36" width="2.140625" style="95" customWidth="1"/>
    <col min="37" max="46" width="7.7109375" style="95" customWidth="1"/>
    <col min="47" max="47" width="3.140625" style="95" customWidth="1"/>
    <col min="48" max="63" width="7.7109375" style="95" customWidth="1"/>
    <col min="64" max="69" width="9.140625" style="95" hidden="1" customWidth="1"/>
    <col min="70" max="72" width="9.140625" style="95" customWidth="1"/>
    <col min="73" max="16384" width="9.140625" style="95"/>
  </cols>
  <sheetData>
    <row r="1" spans="2:69" s="2" customFormat="1" x14ac:dyDescent="0.2">
      <c r="B1" s="4"/>
      <c r="D1" s="223"/>
    </row>
    <row r="2" spans="2:69" ht="36" customHeight="1" x14ac:dyDescent="0.2">
      <c r="B2" s="325" t="s">
        <v>246</v>
      </c>
      <c r="C2" s="325"/>
      <c r="D2" s="325"/>
      <c r="E2" s="325"/>
      <c r="F2" s="325"/>
      <c r="G2" s="325"/>
      <c r="H2" s="325"/>
      <c r="I2" s="325"/>
      <c r="J2" s="325"/>
      <c r="K2" s="325"/>
      <c r="L2" s="325"/>
      <c r="M2" s="325"/>
      <c r="N2" s="325"/>
      <c r="O2" s="325"/>
      <c r="P2" s="325"/>
      <c r="Q2" s="325"/>
      <c r="R2" s="325"/>
      <c r="S2" s="325"/>
      <c r="T2" s="325"/>
      <c r="U2" s="325"/>
      <c r="V2" s="325"/>
      <c r="W2" s="325"/>
      <c r="X2" s="325"/>
      <c r="BL2" s="229"/>
      <c r="BM2" s="230" t="s">
        <v>66</v>
      </c>
      <c r="BN2" s="230" t="s">
        <v>67</v>
      </c>
      <c r="BO2" s="230" t="s">
        <v>68</v>
      </c>
      <c r="BP2" s="230" t="s">
        <v>66</v>
      </c>
      <c r="BQ2" s="230" t="s">
        <v>67</v>
      </c>
    </row>
    <row r="3" spans="2:69" ht="13.7" customHeight="1" thickBot="1" x14ac:dyDescent="0.25">
      <c r="B3" s="253"/>
      <c r="C3" s="224"/>
      <c r="D3" s="224"/>
      <c r="E3" s="224"/>
      <c r="F3" s="224"/>
      <c r="G3" s="224"/>
      <c r="H3" s="224"/>
      <c r="I3" s="224"/>
      <c r="J3" s="224"/>
      <c r="K3" s="224"/>
      <c r="L3" s="224"/>
      <c r="M3" s="224"/>
      <c r="N3" s="224"/>
      <c r="Z3" s="224"/>
      <c r="AA3" s="224"/>
      <c r="AB3" s="224"/>
      <c r="AC3" s="224"/>
      <c r="AD3" s="224"/>
      <c r="AK3" s="224"/>
      <c r="AL3" s="224"/>
      <c r="AM3" s="224"/>
      <c r="AN3" s="224"/>
      <c r="AO3" s="224"/>
      <c r="BL3" s="231" t="s">
        <v>5</v>
      </c>
      <c r="BM3" s="231">
        <f>$D5</f>
        <v>5.8</v>
      </c>
      <c r="BN3" s="231">
        <f>$D6</f>
        <v>2.9</v>
      </c>
      <c r="BO3" s="231">
        <f>$D7</f>
        <v>1.2</v>
      </c>
      <c r="BP3" s="231">
        <f>$D8</f>
        <v>1.1000000000000001</v>
      </c>
      <c r="BQ3" s="231">
        <f>$D9</f>
        <v>0.8</v>
      </c>
    </row>
    <row r="4" spans="2:69" ht="15" thickBot="1" x14ac:dyDescent="0.25">
      <c r="C4" s="191"/>
      <c r="D4" s="245" t="s">
        <v>228</v>
      </c>
      <c r="E4" s="244" t="s">
        <v>0</v>
      </c>
      <c r="F4" s="244" t="s">
        <v>186</v>
      </c>
      <c r="G4" s="244" t="s">
        <v>187</v>
      </c>
      <c r="H4" s="247" t="s">
        <v>205</v>
      </c>
      <c r="J4" s="188"/>
      <c r="K4" s="188"/>
      <c r="L4" s="188"/>
      <c r="M4" s="188"/>
      <c r="Z4" s="188"/>
      <c r="AA4" s="188"/>
      <c r="AB4" s="188"/>
      <c r="AC4" s="188"/>
      <c r="AK4" s="188"/>
      <c r="AL4" s="188"/>
      <c r="AM4" s="188"/>
      <c r="AN4" s="188"/>
      <c r="BL4" s="233" t="s">
        <v>0</v>
      </c>
      <c r="BM4" s="231">
        <f>$E5</f>
        <v>0.85</v>
      </c>
      <c r="BN4" s="231">
        <f>$E6</f>
        <v>0.76</v>
      </c>
      <c r="BO4" s="231">
        <f>$E7</f>
        <v>0.59</v>
      </c>
      <c r="BP4" s="231">
        <f>$E8</f>
        <v>0.32</v>
      </c>
      <c r="BQ4" s="231">
        <f>$E9</f>
        <v>0.55000000000000004</v>
      </c>
    </row>
    <row r="5" spans="2:69" ht="12.75" customHeight="1" x14ac:dyDescent="0.2">
      <c r="C5" s="271" t="s">
        <v>66</v>
      </c>
      <c r="D5" s="265">
        <v>5.8</v>
      </c>
      <c r="E5" s="119">
        <v>0.85</v>
      </c>
      <c r="F5" s="119">
        <v>0.83</v>
      </c>
      <c r="G5" s="119">
        <v>0.08</v>
      </c>
      <c r="H5" s="266">
        <v>0.08</v>
      </c>
      <c r="J5" s="188"/>
      <c r="K5" s="188"/>
      <c r="L5" s="188"/>
      <c r="M5" s="188"/>
      <c r="Z5" s="188"/>
      <c r="AA5" s="188"/>
      <c r="AB5" s="188"/>
      <c r="AC5" s="188"/>
      <c r="AK5" s="188"/>
      <c r="AL5" s="188"/>
      <c r="AM5" s="188"/>
      <c r="AN5" s="188"/>
      <c r="BL5" s="231" t="s">
        <v>70</v>
      </c>
      <c r="BM5" s="234">
        <v>5</v>
      </c>
      <c r="BN5" s="235">
        <v>5</v>
      </c>
      <c r="BO5" s="235">
        <v>5</v>
      </c>
      <c r="BP5" s="235">
        <v>5</v>
      </c>
      <c r="BQ5" s="234">
        <v>5</v>
      </c>
    </row>
    <row r="6" spans="2:69" ht="12.75" customHeight="1" x14ac:dyDescent="0.2">
      <c r="C6" s="271" t="s">
        <v>67</v>
      </c>
      <c r="D6" s="267">
        <v>2.9</v>
      </c>
      <c r="E6" s="231">
        <v>0.76</v>
      </c>
      <c r="F6" s="231">
        <v>0.69</v>
      </c>
      <c r="G6" s="231">
        <v>0.14000000000000001</v>
      </c>
      <c r="H6" s="268">
        <v>0.14000000000000001</v>
      </c>
      <c r="J6" s="188"/>
      <c r="K6" s="188"/>
      <c r="L6" s="188"/>
      <c r="M6" s="188"/>
      <c r="Z6" s="188"/>
      <c r="AA6" s="188"/>
      <c r="AB6" s="188"/>
      <c r="AC6" s="188"/>
      <c r="AK6" s="188"/>
      <c r="AL6" s="188"/>
      <c r="AM6" s="188"/>
      <c r="AN6" s="188"/>
      <c r="BL6" s="231" t="s">
        <v>97</v>
      </c>
      <c r="BM6" s="231">
        <v>10</v>
      </c>
      <c r="BN6" s="231">
        <v>10</v>
      </c>
      <c r="BO6" s="231">
        <v>10</v>
      </c>
      <c r="BP6" s="231">
        <v>10</v>
      </c>
      <c r="BQ6" s="231">
        <v>10</v>
      </c>
    </row>
    <row r="7" spans="2:69" ht="12.75" customHeight="1" x14ac:dyDescent="0.2">
      <c r="C7" s="271" t="s">
        <v>68</v>
      </c>
      <c r="D7" s="267">
        <v>1.2</v>
      </c>
      <c r="E7" s="231">
        <v>0.59</v>
      </c>
      <c r="F7" s="231">
        <v>0.49</v>
      </c>
      <c r="G7" s="231">
        <v>0.28999999999999998</v>
      </c>
      <c r="H7" s="268">
        <v>0.27</v>
      </c>
      <c r="J7" s="225"/>
      <c r="K7" s="188"/>
      <c r="L7" s="188"/>
      <c r="M7" s="188"/>
      <c r="Z7" s="225"/>
      <c r="AA7" s="188"/>
      <c r="AB7" s="188"/>
      <c r="AC7" s="188"/>
      <c r="AK7" s="225"/>
      <c r="AL7" s="188"/>
      <c r="AM7" s="188"/>
      <c r="AN7" s="188"/>
      <c r="BL7" s="231" t="s">
        <v>98</v>
      </c>
      <c r="BM7" s="231">
        <v>30</v>
      </c>
      <c r="BN7" s="231">
        <v>30</v>
      </c>
      <c r="BO7" s="231">
        <v>30</v>
      </c>
      <c r="BP7" s="231">
        <v>30</v>
      </c>
      <c r="BQ7" s="231">
        <v>30</v>
      </c>
    </row>
    <row r="8" spans="2:69" ht="12.75" customHeight="1" x14ac:dyDescent="0.2">
      <c r="C8" s="271" t="s">
        <v>69</v>
      </c>
      <c r="D8" s="267">
        <v>1.1000000000000001</v>
      </c>
      <c r="E8" s="231">
        <v>0.32</v>
      </c>
      <c r="F8" s="231">
        <v>0.27</v>
      </c>
      <c r="G8" s="231">
        <v>0.28999999999999998</v>
      </c>
      <c r="H8" s="268">
        <v>0.38</v>
      </c>
      <c r="J8" s="188"/>
      <c r="K8" s="188"/>
      <c r="L8" s="188"/>
      <c r="M8" s="188"/>
      <c r="Z8" s="188"/>
      <c r="AA8" s="188"/>
      <c r="AB8" s="188"/>
      <c r="AC8" s="188"/>
      <c r="AK8" s="188"/>
      <c r="AL8" s="188"/>
      <c r="AM8" s="188"/>
      <c r="AN8" s="188"/>
      <c r="BL8" s="231" t="s">
        <v>71</v>
      </c>
      <c r="BM8" s="231">
        <v>3</v>
      </c>
      <c r="BN8" s="232">
        <v>3</v>
      </c>
      <c r="BO8" s="231">
        <v>3</v>
      </c>
      <c r="BP8" s="231">
        <v>3</v>
      </c>
      <c r="BQ8" s="231">
        <v>3</v>
      </c>
    </row>
    <row r="9" spans="2:69" ht="12.75" customHeight="1" thickBot="1" x14ac:dyDescent="0.25">
      <c r="C9" s="272" t="s">
        <v>155</v>
      </c>
      <c r="D9" s="269">
        <v>0.8</v>
      </c>
      <c r="E9" s="124">
        <v>0.55000000000000004</v>
      </c>
      <c r="F9" s="124">
        <v>0.5</v>
      </c>
      <c r="G9" s="124">
        <v>0.22</v>
      </c>
      <c r="H9" s="270">
        <v>0.23</v>
      </c>
      <c r="J9" s="188"/>
      <c r="K9" s="188"/>
      <c r="L9" s="188"/>
      <c r="M9" s="188"/>
      <c r="Z9" s="188"/>
      <c r="AA9" s="188"/>
      <c r="AB9" s="188"/>
      <c r="AC9" s="188"/>
      <c r="AK9" s="188"/>
      <c r="AL9" s="188"/>
      <c r="AM9" s="188"/>
      <c r="AN9" s="188"/>
      <c r="BL9" s="231" t="s">
        <v>72</v>
      </c>
      <c r="BM9" s="236">
        <f>1/(1/BM$3+1/BM$5+1/BM$6)</f>
        <v>2.1167883211678831</v>
      </c>
      <c r="BN9" s="236">
        <f>1/(1/BN$3+1/BN$5+1/BN$6)</f>
        <v>1.5508021390374334</v>
      </c>
      <c r="BO9" s="236">
        <f>1/(1/BO$3+1/BO$5+1/BO$6)</f>
        <v>0.88235294117647045</v>
      </c>
      <c r="BP9" s="236">
        <f>1/(1/BP$3+1/BP$5+1/BP$6)</f>
        <v>0.82706766917293228</v>
      </c>
      <c r="BQ9" s="236">
        <f>1/(1/BQ$3+1/BQ$5+1/BQ$6)</f>
        <v>0.64516129032258063</v>
      </c>
    </row>
    <row r="10" spans="2:69" ht="12.75" customHeight="1" x14ac:dyDescent="0.2">
      <c r="B10" s="254"/>
      <c r="C10" s="225"/>
      <c r="D10" s="225"/>
      <c r="E10" s="225"/>
      <c r="F10" s="225"/>
      <c r="G10" s="225"/>
      <c r="H10" s="225"/>
      <c r="J10" s="188"/>
      <c r="K10" s="188"/>
      <c r="L10" s="188"/>
      <c r="M10" s="188"/>
      <c r="Z10" s="188"/>
      <c r="AA10" s="188"/>
      <c r="AB10" s="188"/>
      <c r="AC10" s="188"/>
      <c r="AK10" s="188"/>
      <c r="AL10" s="188"/>
      <c r="AM10" s="188"/>
      <c r="AN10" s="188"/>
      <c r="BL10" s="231" t="s">
        <v>73</v>
      </c>
      <c r="BM10" s="236">
        <f>1/(1/BM$3+1/BM$7)</f>
        <v>4.8603351955307259</v>
      </c>
      <c r="BN10" s="237">
        <f>1/(1/BN$3+1/BN$7)</f>
        <v>2.6443768996960486</v>
      </c>
      <c r="BO10" s="236">
        <f>1/(1/BO$3+1/BO$7)</f>
        <v>1.1538461538461537</v>
      </c>
      <c r="BP10" s="236">
        <f>1/(1/BP$3+1/BP$7)</f>
        <v>1.0610932475884245</v>
      </c>
      <c r="BQ10" s="236">
        <f>1/(1/BQ$3+1/BQ$7)</f>
        <v>0.77922077922077915</v>
      </c>
    </row>
    <row r="11" spans="2:69" ht="13.7" customHeight="1" thickBot="1" x14ac:dyDescent="0.25">
      <c r="B11" s="315"/>
      <c r="C11" s="315"/>
      <c r="D11" s="315"/>
      <c r="E11" s="315"/>
      <c r="F11" s="315"/>
      <c r="G11" s="315"/>
      <c r="H11" s="315"/>
      <c r="I11" s="315"/>
      <c r="J11" s="315"/>
      <c r="K11" s="315"/>
      <c r="L11" s="315"/>
      <c r="M11" s="315"/>
      <c r="N11" s="315"/>
      <c r="BL11" s="233" t="s">
        <v>74</v>
      </c>
      <c r="BM11" s="238">
        <f>1/(1/BM$3+1/BM$8)</f>
        <v>1.9772727272727271</v>
      </c>
      <c r="BN11" s="239">
        <f>1/(1/BN$3+1/BN$8)</f>
        <v>1.4745762711864407</v>
      </c>
      <c r="BO11" s="238">
        <f>1/(1/BO$3+1/BO$8)</f>
        <v>0.8571428571428571</v>
      </c>
      <c r="BP11" s="238">
        <f>1/(1/BP$3+1/BP$8)</f>
        <v>0.80487804878048785</v>
      </c>
      <c r="BQ11" s="238">
        <f>1/(1/BQ$3+1/BQ$8)</f>
        <v>0.63157894736842113</v>
      </c>
    </row>
    <row r="12" spans="2:69" ht="21.2" customHeight="1" thickBot="1" x14ac:dyDescent="0.25">
      <c r="C12" s="116"/>
      <c r="D12" s="116"/>
      <c r="E12" s="116"/>
      <c r="F12" s="116"/>
      <c r="G12" s="116"/>
      <c r="H12" s="116"/>
      <c r="I12" s="116"/>
      <c r="J12" s="310" t="s">
        <v>220</v>
      </c>
      <c r="K12" s="311"/>
      <c r="L12" s="311"/>
      <c r="M12" s="311"/>
      <c r="N12" s="311"/>
      <c r="O12" s="311"/>
      <c r="P12" s="311"/>
      <c r="Q12" s="311"/>
      <c r="R12" s="311"/>
      <c r="S12" s="311"/>
      <c r="T12" s="311"/>
      <c r="U12" s="311"/>
      <c r="V12" s="311"/>
      <c r="W12" s="311"/>
      <c r="X12" s="312"/>
      <c r="Z12" s="310" t="s">
        <v>227</v>
      </c>
      <c r="AA12" s="311"/>
      <c r="AB12" s="311"/>
      <c r="AC12" s="311"/>
      <c r="AD12" s="311"/>
      <c r="AE12" s="311"/>
      <c r="AF12" s="311"/>
      <c r="AG12" s="311"/>
      <c r="AH12" s="311"/>
      <c r="AI12" s="312"/>
      <c r="AK12" s="310" t="s">
        <v>221</v>
      </c>
      <c r="AL12" s="311"/>
      <c r="AM12" s="311"/>
      <c r="AN12" s="311"/>
      <c r="AO12" s="311"/>
      <c r="AP12" s="311"/>
      <c r="AQ12" s="311"/>
      <c r="AR12" s="311"/>
      <c r="AS12" s="311"/>
      <c r="AT12" s="312"/>
      <c r="AV12" s="310" t="s">
        <v>222</v>
      </c>
      <c r="AW12" s="311"/>
      <c r="AX12" s="311"/>
      <c r="AY12" s="311"/>
      <c r="AZ12" s="311"/>
      <c r="BA12" s="311"/>
      <c r="BB12" s="311"/>
      <c r="BC12" s="311"/>
      <c r="BD12" s="311"/>
      <c r="BE12" s="311"/>
      <c r="BF12" s="311"/>
      <c r="BG12" s="311"/>
      <c r="BH12" s="311"/>
      <c r="BI12" s="311"/>
      <c r="BJ12" s="312"/>
    </row>
    <row r="13" spans="2:69" ht="13.5" thickBot="1" x14ac:dyDescent="0.25">
      <c r="B13" s="254"/>
      <c r="C13" s="225"/>
      <c r="D13" s="225"/>
      <c r="E13" s="225"/>
      <c r="F13" s="225"/>
      <c r="G13" s="225"/>
      <c r="H13" s="225"/>
      <c r="I13" s="225"/>
      <c r="J13" s="316" t="s">
        <v>223</v>
      </c>
      <c r="K13" s="317"/>
      <c r="L13" s="317"/>
      <c r="M13" s="317"/>
      <c r="N13" s="318"/>
      <c r="O13" s="319" t="s">
        <v>224</v>
      </c>
      <c r="P13" s="320"/>
      <c r="Q13" s="320"/>
      <c r="R13" s="320"/>
      <c r="S13" s="321"/>
      <c r="T13" s="322" t="s">
        <v>225</v>
      </c>
      <c r="U13" s="323"/>
      <c r="V13" s="323"/>
      <c r="W13" s="323"/>
      <c r="X13" s="324"/>
      <c r="Z13" s="316" t="s">
        <v>223</v>
      </c>
      <c r="AA13" s="317"/>
      <c r="AB13" s="317"/>
      <c r="AC13" s="317"/>
      <c r="AD13" s="318"/>
      <c r="AE13" s="319" t="s">
        <v>224</v>
      </c>
      <c r="AF13" s="320"/>
      <c r="AG13" s="320"/>
      <c r="AH13" s="320"/>
      <c r="AI13" s="321"/>
      <c r="AK13" s="316" t="s">
        <v>223</v>
      </c>
      <c r="AL13" s="317"/>
      <c r="AM13" s="317"/>
      <c r="AN13" s="317"/>
      <c r="AO13" s="318"/>
      <c r="AP13" s="319" t="s">
        <v>224</v>
      </c>
      <c r="AQ13" s="320"/>
      <c r="AR13" s="320"/>
      <c r="AS13" s="320"/>
      <c r="AT13" s="321"/>
      <c r="AV13" s="316" t="s">
        <v>223</v>
      </c>
      <c r="AW13" s="317"/>
      <c r="AX13" s="317"/>
      <c r="AY13" s="317"/>
      <c r="AZ13" s="318"/>
      <c r="BA13" s="319" t="s">
        <v>224</v>
      </c>
      <c r="BB13" s="320"/>
      <c r="BC13" s="320"/>
      <c r="BD13" s="320"/>
      <c r="BE13" s="321"/>
      <c r="BF13" s="322" t="s">
        <v>225</v>
      </c>
      <c r="BG13" s="323"/>
      <c r="BH13" s="323"/>
      <c r="BI13" s="323"/>
      <c r="BJ13" s="324"/>
      <c r="BK13" s="226"/>
    </row>
    <row r="14" spans="2:69" ht="25.9" customHeight="1" thickBot="1" x14ac:dyDescent="0.25">
      <c r="B14" s="240" t="s">
        <v>226</v>
      </c>
      <c r="C14" s="241" t="s">
        <v>26</v>
      </c>
      <c r="D14" s="242"/>
      <c r="E14" s="243"/>
      <c r="F14" s="244" t="s">
        <v>186</v>
      </c>
      <c r="G14" s="244" t="s">
        <v>187</v>
      </c>
      <c r="H14" s="244" t="s">
        <v>205</v>
      </c>
      <c r="I14" s="244" t="s">
        <v>181</v>
      </c>
      <c r="J14" s="245" t="s">
        <v>66</v>
      </c>
      <c r="K14" s="244" t="s">
        <v>67</v>
      </c>
      <c r="L14" s="276" t="s">
        <v>68</v>
      </c>
      <c r="M14" s="246" t="s">
        <v>69</v>
      </c>
      <c r="N14" s="247" t="s">
        <v>155</v>
      </c>
      <c r="O14" s="245" t="s">
        <v>66</v>
      </c>
      <c r="P14" s="244" t="s">
        <v>67</v>
      </c>
      <c r="Q14" s="276" t="s">
        <v>68</v>
      </c>
      <c r="R14" s="246" t="s">
        <v>69</v>
      </c>
      <c r="S14" s="247" t="s">
        <v>155</v>
      </c>
      <c r="T14" s="245" t="s">
        <v>66</v>
      </c>
      <c r="U14" s="244" t="s">
        <v>67</v>
      </c>
      <c r="V14" s="276" t="s">
        <v>68</v>
      </c>
      <c r="W14" s="246" t="s">
        <v>69</v>
      </c>
      <c r="X14" s="247" t="s">
        <v>155</v>
      </c>
      <c r="Y14" s="94"/>
      <c r="Z14" s="245" t="s">
        <v>66</v>
      </c>
      <c r="AA14" s="244" t="s">
        <v>67</v>
      </c>
      <c r="AB14" s="276" t="s">
        <v>68</v>
      </c>
      <c r="AC14" s="246" t="s">
        <v>69</v>
      </c>
      <c r="AD14" s="247" t="s">
        <v>155</v>
      </c>
      <c r="AE14" s="245" t="s">
        <v>66</v>
      </c>
      <c r="AF14" s="244" t="s">
        <v>67</v>
      </c>
      <c r="AG14" s="276" t="s">
        <v>68</v>
      </c>
      <c r="AH14" s="246" t="s">
        <v>69</v>
      </c>
      <c r="AI14" s="247" t="s">
        <v>155</v>
      </c>
      <c r="AJ14" s="94"/>
      <c r="AK14" s="245" t="s">
        <v>66</v>
      </c>
      <c r="AL14" s="244" t="s">
        <v>67</v>
      </c>
      <c r="AM14" s="276" t="s">
        <v>68</v>
      </c>
      <c r="AN14" s="246" t="s">
        <v>69</v>
      </c>
      <c r="AO14" s="247" t="s">
        <v>155</v>
      </c>
      <c r="AP14" s="245" t="s">
        <v>66</v>
      </c>
      <c r="AQ14" s="244" t="s">
        <v>67</v>
      </c>
      <c r="AR14" s="276" t="s">
        <v>68</v>
      </c>
      <c r="AS14" s="246" t="s">
        <v>69</v>
      </c>
      <c r="AT14" s="247" t="s">
        <v>155</v>
      </c>
      <c r="AV14" s="245" t="s">
        <v>66</v>
      </c>
      <c r="AW14" s="244" t="s">
        <v>67</v>
      </c>
      <c r="AX14" s="276" t="s">
        <v>68</v>
      </c>
      <c r="AY14" s="246" t="s">
        <v>69</v>
      </c>
      <c r="AZ14" s="247" t="s">
        <v>155</v>
      </c>
      <c r="BA14" s="245" t="s">
        <v>66</v>
      </c>
      <c r="BB14" s="244" t="s">
        <v>67</v>
      </c>
      <c r="BC14" s="276" t="s">
        <v>68</v>
      </c>
      <c r="BD14" s="246" t="s">
        <v>69</v>
      </c>
      <c r="BE14" s="247" t="s">
        <v>155</v>
      </c>
      <c r="BF14" s="245" t="s">
        <v>66</v>
      </c>
      <c r="BG14" s="244" t="s">
        <v>67</v>
      </c>
      <c r="BH14" s="276" t="s">
        <v>68</v>
      </c>
      <c r="BI14" s="246" t="s">
        <v>69</v>
      </c>
      <c r="BJ14" s="247" t="s">
        <v>155</v>
      </c>
      <c r="BK14" s="116"/>
    </row>
    <row r="15" spans="2:69" ht="16.5" customHeight="1" x14ac:dyDescent="0.2">
      <c r="B15" s="138">
        <f>'Solar prot device - data'!B15</f>
        <v>1</v>
      </c>
      <c r="C15" s="248" t="str">
        <f>IF('Solar prot device - data'!C15&lt;&gt;"","Glazing"&amp;" + "&amp;'Solar prot device - data'!C15,"")</f>
        <v>Glazing + Opaque - White</v>
      </c>
      <c r="D15" s="249"/>
      <c r="E15" s="249"/>
      <c r="F15" s="255">
        <f>IF('Solar prot device - data'!D15&lt;&gt;"",'Solar prot device - data'!D15,"")</f>
        <v>0</v>
      </c>
      <c r="G15" s="147">
        <f>IF('Solar prot device - data'!E15&lt;&gt;"",'Solar prot device - data'!E15,"")</f>
        <v>0.7</v>
      </c>
      <c r="H15" s="143">
        <f>IF('Solar prot device - data'!F15&lt;&gt;"",'Solar prot device - data'!F15,"")</f>
        <v>0.7</v>
      </c>
      <c r="I15" s="256">
        <f>IF('Solar prot device - data'!G15&lt;&gt;"",'Solar prot device - data'!G15,"")</f>
        <v>0.30000000000000004</v>
      </c>
      <c r="J15" s="132">
        <f>IF(AND($F15&lt;&gt;"",$G15&lt;&gt;""),$F15*BM$4+$I15*BM$9/BM$6+$F15*(1-BM$4)*BM$9/BM$5,"")</f>
        <v>6.3503649635036491E-2</v>
      </c>
      <c r="K15" s="137">
        <f>IF(AND($F15&lt;&gt;"",$G15&lt;&gt;""),$F15*BN$4+$I15*BN$9/BN$6+$F15*(1-BN$4)*BN$9/BN$5,"")</f>
        <v>4.6524064171123009E-2</v>
      </c>
      <c r="L15" s="137">
        <f>IF(AND($F15&lt;&gt;"",$G15&lt;&gt;""),$F15*BO$4+$I15*BO$9/BO$6+$F15*(1-BO$4)*BO$9/BO$5,"")</f>
        <v>2.6470588235294117E-2</v>
      </c>
      <c r="M15" s="137">
        <f>IF(AND($F15&lt;&gt;"",$G15&lt;&gt;""),$F15*BP$4+$I15*BP$9/BP$6+$F15*(1-BP$4)*BP$9/BP$5,"")</f>
        <v>2.4812030075187973E-2</v>
      </c>
      <c r="N15" s="135">
        <f>IF(AND($F15&lt;&gt;"",$G15&lt;&gt;""),$F15*BQ$4+$I15*BQ$9/BQ$6+$F15*(1-BQ$4)*BQ$9/BQ$5,"")</f>
        <v>1.935483870967742E-2</v>
      </c>
      <c r="O15" s="132">
        <f>IF(AND($F15&lt;&gt;"",$G15&lt;&gt;""),BM$4*(1-BM$4*$G15-$I15*BM$10/BM$7),"")</f>
        <v>0.30293715083798883</v>
      </c>
      <c r="P15" s="137">
        <f>IF(AND($F15&lt;&gt;"",$G15&lt;&gt;""),BN$4*(1-BN$4*$G15-$I15*BN$10/BN$7),"")</f>
        <v>0.33558273556231011</v>
      </c>
      <c r="Q15" s="137">
        <f>IF(AND($F15&lt;&gt;"",$G15&lt;&gt;""),BO$4*(1-BO$4*$G15-$I15*BO$10/BO$7),"")</f>
        <v>0.33952230769230768</v>
      </c>
      <c r="R15" s="137">
        <f>IF(AND($F15&lt;&gt;"",$G15&lt;&gt;""),BP$4*(1-BP$4*$G15-$I15*BP$10/BP$7),"")</f>
        <v>0.24492450160771703</v>
      </c>
      <c r="S15" s="135">
        <f>IF(AND($F15&lt;&gt;"",$G15&lt;&gt;""),BQ$4*(1-BQ$4*$G15-$I15*BQ$10/BQ$7),"")</f>
        <v>0.33396428571428571</v>
      </c>
      <c r="T15" s="132">
        <f>IF(AND($F15&lt;&gt;"",$G15&lt;&gt;""),BM$4*$F15+BM$4*($I15+(1-BM$4)*$G15)*BM$11/BM$8,"")</f>
        <v>0.22689204545454544</v>
      </c>
      <c r="U15" s="137">
        <f>IF(AND($F15&lt;&gt;"",$G15&lt;&gt;""),BN$4*$F15+BN$4*($I15+(1-BN$4)*$G15)*BN$11/BN$8,"")</f>
        <v>0.17482576271186445</v>
      </c>
      <c r="V15" s="137">
        <f>IF(AND($F15&lt;&gt;"",$G15&lt;&gt;""),BO$4*$F15+BO$4*($I15+(1-BO$4)*$G15)*BO$11/BO$8,"")</f>
        <v>9.8951428571428565E-2</v>
      </c>
      <c r="W15" s="137">
        <f>IF(AND($F15&lt;&gt;"",$G15&lt;&gt;""),BP$4*$F15+BP$4*($I15+(1-BP$4)*$G15)*BP$11/BP$8,"")</f>
        <v>6.6622439024390259E-2</v>
      </c>
      <c r="X15" s="135">
        <f>IF(AND($F15&lt;&gt;"",$G15&lt;&gt;""),BQ$4*$F15+BQ$4*($I15+(1-BQ$4)*$G15)*BQ$11/BQ$8,"")</f>
        <v>7.1210526315789488E-2</v>
      </c>
      <c r="Y15" s="94"/>
      <c r="Z15" s="132">
        <f>IF(AND($F15&lt;&gt;"",$H15&lt;&gt;""),$F$5*$F15/(1-$G$5*$H15),"")</f>
        <v>0</v>
      </c>
      <c r="AA15" s="137">
        <f>IF(AND($F15&lt;&gt;"",$H15&lt;&gt;""),$F$6*$F15/(1-$G$6*$H15),"")</f>
        <v>0</v>
      </c>
      <c r="AB15" s="137">
        <f>IF(AND($F15&lt;&gt;"",$H15&lt;&gt;""),$F$7*$F15/(1-$G$7*$H15),"")</f>
        <v>0</v>
      </c>
      <c r="AC15" s="137">
        <f>IF(AND($F15&lt;&gt;"",$H15&lt;&gt;""),$F$8*$F15/(1-$G$8*$H15),"")</f>
        <v>0</v>
      </c>
      <c r="AD15" s="135">
        <f>IF(AND($F15&lt;&gt;"",$H15&lt;&gt;""),$F$9*$F15/(1-$G$9*$H15),"")</f>
        <v>0</v>
      </c>
      <c r="AE15" s="132">
        <f>IF(AND($F15&lt;&gt;"",$G15&lt;&gt;""),$F$5*$F15/(1-$H$5*$G15),"")</f>
        <v>0</v>
      </c>
      <c r="AF15" s="137">
        <f>IF(AND($F15&lt;&gt;"",$G15&lt;&gt;""),$F$6*$F15/(1-$H$6*$G15),"")</f>
        <v>0</v>
      </c>
      <c r="AG15" s="137">
        <f>IF(AND($F15&lt;&gt;"",$G15&lt;&gt;""),$F$7*$F15/(1-$H$7*$G15),"")</f>
        <v>0</v>
      </c>
      <c r="AH15" s="137">
        <f>IF(AND($F15&lt;&gt;"",$G15&lt;&gt;""),$F$8*$F15/(1-$H$8*$G15),"")</f>
        <v>0</v>
      </c>
      <c r="AI15" s="135">
        <f>IF(AND($F15&lt;&gt;"",$G15&lt;&gt;""),$F$9*$F15/(1-$H$9*$G15),"")</f>
        <v>0</v>
      </c>
      <c r="AJ15" s="94"/>
      <c r="AK15" s="132">
        <f>IF(AND(J15&lt;&gt;"",Z15&lt;&gt;""),J15-Z15,"")</f>
        <v>6.3503649635036491E-2</v>
      </c>
      <c r="AL15" s="137">
        <f t="shared" ref="AL15:AO15" si="0">IF(AND(K15&lt;&gt;"",AA15&lt;&gt;""),K15-AA15,"")</f>
        <v>4.6524064171123009E-2</v>
      </c>
      <c r="AM15" s="137">
        <f t="shared" si="0"/>
        <v>2.6470588235294117E-2</v>
      </c>
      <c r="AN15" s="137">
        <f t="shared" si="0"/>
        <v>2.4812030075187973E-2</v>
      </c>
      <c r="AO15" s="135">
        <f t="shared" si="0"/>
        <v>1.935483870967742E-2</v>
      </c>
      <c r="AP15" s="132">
        <f>IF(AND(O15&lt;&gt;"",AE15&lt;&gt;""),O15-AE15,"")</f>
        <v>0.30293715083798883</v>
      </c>
      <c r="AQ15" s="137">
        <f t="shared" ref="AQ15:AT15" si="1">IF(AND(P15&lt;&gt;"",AF15&lt;&gt;""),P15-AF15,"")</f>
        <v>0.33558273556231011</v>
      </c>
      <c r="AR15" s="137">
        <f t="shared" si="1"/>
        <v>0.33952230769230768</v>
      </c>
      <c r="AS15" s="137">
        <f t="shared" si="1"/>
        <v>0.24492450160771703</v>
      </c>
      <c r="AT15" s="135">
        <f t="shared" si="1"/>
        <v>0.33396428571428571</v>
      </c>
      <c r="AU15" s="250"/>
      <c r="AV15" s="132">
        <f>IF(J15&lt;&gt;"", J15/$E$5,"")</f>
        <v>7.4710176041219406E-2</v>
      </c>
      <c r="AW15" s="137">
        <f>IF(K15&lt;&gt;"", K15/$E$6,"")</f>
        <v>6.121587390937238E-2</v>
      </c>
      <c r="AX15" s="137">
        <f>IF(L15&lt;&gt;"", L15/$E$7,"")</f>
        <v>4.4865403788634101E-2</v>
      </c>
      <c r="AY15" s="137">
        <f>IF(M15&lt;&gt;"", M15/$E$8,"")</f>
        <v>7.7537593984962419E-2</v>
      </c>
      <c r="AZ15" s="135">
        <f>IF(N15&lt;&gt;"", N15/$E$9,"")</f>
        <v>3.5190615835777123E-2</v>
      </c>
      <c r="BA15" s="132">
        <f>IF(O15&lt;&gt;"", O15/$E$5,"")</f>
        <v>0.35639664804469273</v>
      </c>
      <c r="BB15" s="137">
        <f>IF(P15&lt;&gt;"", P15/$E$6,"")</f>
        <v>0.44155623100303959</v>
      </c>
      <c r="BC15" s="137">
        <f>IF(Q15&lt;&gt;"", Q15/$E$7,"")</f>
        <v>0.57546153846153847</v>
      </c>
      <c r="BD15" s="137">
        <f>IF(R15&lt;&gt;"", R15/$E$8,"")</f>
        <v>0.76538906752411573</v>
      </c>
      <c r="BE15" s="135">
        <f>IF(S15&lt;&gt;"", S15/$E$9,"")</f>
        <v>0.6072077922077922</v>
      </c>
      <c r="BF15" s="132">
        <f>IF(T15&lt;&gt;"", T15/$E$5,"")</f>
        <v>0.26693181818181816</v>
      </c>
      <c r="BG15" s="137">
        <f>IF(U15&lt;&gt;"", U15/$E$6,"")</f>
        <v>0.23003389830508481</v>
      </c>
      <c r="BH15" s="137">
        <f>IF(V15&lt;&gt;"", V15/$E$7,"")</f>
        <v>0.1677142857142857</v>
      </c>
      <c r="BI15" s="137">
        <f>IF(W15&lt;&gt;"", W15/$E$8,"")</f>
        <v>0.20819512195121956</v>
      </c>
      <c r="BJ15" s="135">
        <f>IF(X15&lt;&gt;"", X15/$E$9,"")</f>
        <v>0.12947368421052632</v>
      </c>
      <c r="BK15" s="227"/>
    </row>
    <row r="16" spans="2:69" x14ac:dyDescent="0.2">
      <c r="B16" s="138">
        <f>'Solar prot device - data'!B16</f>
        <v>2</v>
      </c>
      <c r="C16" s="248" t="str">
        <f>IF('Solar prot device - data'!C16&lt;&gt;"","Glazing"&amp;" + "&amp;'Solar prot device - data'!C16,"")</f>
        <v>Glazing + Opaque - Pastel</v>
      </c>
      <c r="D16" s="249"/>
      <c r="E16" s="249"/>
      <c r="F16" s="255">
        <f>IF('Solar prot device - data'!D16&lt;&gt;"",'Solar prot device - data'!D16,"")</f>
        <v>0</v>
      </c>
      <c r="G16" s="147">
        <f>IF('Solar prot device - data'!E16&lt;&gt;"",'Solar prot device - data'!E16,"")</f>
        <v>0.5</v>
      </c>
      <c r="H16" s="143">
        <f>IF('Solar prot device - data'!F16&lt;&gt;"",'Solar prot device - data'!F16,"")</f>
        <v>0.5</v>
      </c>
      <c r="I16" s="256">
        <f>IF('Solar prot device - data'!G16&lt;&gt;"",'Solar prot device - data'!G16,"")</f>
        <v>0.5</v>
      </c>
      <c r="J16" s="142">
        <f t="shared" ref="J16:J79" si="2">IF(AND($F16&lt;&gt;"",$G16&lt;&gt;""),$F16*BM$4+$I16*BM$9/BM$6+$F16*(1-BM$4)*BM$9/BM$5,"")</f>
        <v>0.10583941605839416</v>
      </c>
      <c r="K16" s="147">
        <f t="shared" ref="K16:K79" si="3">IF(AND($F16&lt;&gt;"",$G16&lt;&gt;""),$F16*BN$4+$I16*BN$9/BN$6+$F16*(1-BN$4)*BN$9/BN$5,"")</f>
        <v>7.7540106951871662E-2</v>
      </c>
      <c r="L16" s="147">
        <f t="shared" ref="L16:L79" si="4">IF(AND($F16&lt;&gt;"",$G16&lt;&gt;""),$F16*BO$4+$I16*BO$9/BO$6+$F16*(1-BO$4)*BO$9/BO$5,"")</f>
        <v>4.4117647058823525E-2</v>
      </c>
      <c r="M16" s="147">
        <f t="shared" ref="M16:M79" si="5">IF(AND($F16&lt;&gt;"",$G16&lt;&gt;""),$F16*BP$4+$I16*BP$9/BP$6+$F16*(1-BP$4)*BP$9/BP$5,"")</f>
        <v>4.1353383458646614E-2</v>
      </c>
      <c r="N16" s="145">
        <f t="shared" ref="N16:N79" si="6">IF(AND($F16&lt;&gt;"",$G16&lt;&gt;""),$F16*BQ$4+$I16*BQ$9/BQ$6+$F16*(1-BQ$4)*BQ$9/BQ$5,"")</f>
        <v>3.2258064516129031E-2</v>
      </c>
      <c r="O16" s="142">
        <f t="shared" ref="O16:O79" si="7">IF(AND($F16&lt;&gt;"",$G16&lt;&gt;""),BM$4*(1-BM$4*$G16-$I16*BM$10/BM$7),"")</f>
        <v>0.41989525139664802</v>
      </c>
      <c r="P16" s="147">
        <f t="shared" ref="P16:P79" si="8">IF(AND($F16&lt;&gt;"",$G16&lt;&gt;""),BN$4*(1-BN$4*$G16-$I16*BN$10/BN$7),"")</f>
        <v>0.43770455927051671</v>
      </c>
      <c r="Q16" s="147">
        <f t="shared" ref="Q16:Q79" si="9">IF(AND($F16&lt;&gt;"",$G16&lt;&gt;""),BO$4*(1-BO$4*$G16-$I16*BO$10/BO$7),"")</f>
        <v>0.40460384615384615</v>
      </c>
      <c r="R16" s="147">
        <f t="shared" ref="R16:R79" si="10">IF(AND($F16&lt;&gt;"",$G16&lt;&gt;""),BP$4*(1-BP$4*$G16-$I16*BP$10/BP$7),"")</f>
        <v>0.2631408360128617</v>
      </c>
      <c r="S16" s="145">
        <f t="shared" ref="S16:S79" si="11">IF(AND($F16&lt;&gt;"",$G16&lt;&gt;""),BQ$4*(1-BQ$4*$G16-$I16*BQ$10/BQ$7),"")</f>
        <v>0.39160714285714288</v>
      </c>
      <c r="T16" s="142">
        <f t="shared" ref="T16:T79" si="12">IF(AND($F16&lt;&gt;"",$G16&lt;&gt;""),BM$4*$F16+BM$4*($I16+(1-BM$4)*$G16)*BM$11/BM$8,"")</f>
        <v>0.32213068181818177</v>
      </c>
      <c r="U16" s="147">
        <f t="shared" ref="U16:U79" si="13">IF(AND($F16&lt;&gt;"",$G16&lt;&gt;""),BN$4*$F16+BN$4*($I16+(1-BN$4)*$G16)*BN$11/BN$8,"")</f>
        <v>0.23160677966101695</v>
      </c>
      <c r="V16" s="147">
        <f t="shared" ref="V16:V79" si="14">IF(AND($F16&lt;&gt;"",$G16&lt;&gt;""),BO$4*$F16+BO$4*($I16+(1-BO$4)*$G16)*BO$11/BO$8,"")</f>
        <v>0.11884285714285715</v>
      </c>
      <c r="W16" s="147">
        <f t="shared" ref="W16:W79" si="15">IF(AND($F16&lt;&gt;"",$G16&lt;&gt;""),BP$4*$F16+BP$4*($I16+(1-BP$4)*$G16)*BP$11/BP$8,"")</f>
        <v>7.211707317073171E-2</v>
      </c>
      <c r="X16" s="145">
        <f t="shared" ref="X16:X79" si="16">IF(AND($F16&lt;&gt;"",$G16&lt;&gt;""),BQ$4*$F16+BQ$4*($I16+(1-BQ$4)*$G16)*BQ$11/BQ$8,"")</f>
        <v>8.3947368421052646E-2</v>
      </c>
      <c r="Y16" s="94"/>
      <c r="Z16" s="142">
        <f t="shared" ref="Z16:Z79" si="17">IF(AND($F16&lt;&gt;"",$H16&lt;&gt;""),$F$5*$F16/(1-$G$5*$H16),"")</f>
        <v>0</v>
      </c>
      <c r="AA16" s="147">
        <f t="shared" ref="AA16:AA79" si="18">IF(AND($F16&lt;&gt;"",$H16&lt;&gt;""),$F$6*$F16/(1-$G$6*$H16),"")</f>
        <v>0</v>
      </c>
      <c r="AB16" s="147">
        <f t="shared" ref="AB16:AB79" si="19">IF(AND($F16&lt;&gt;"",$H16&lt;&gt;""),$F$7*$F16/(1-$G$7*$H16),"")</f>
        <v>0</v>
      </c>
      <c r="AC16" s="147">
        <f t="shared" ref="AC16:AC79" si="20">IF(AND($F16&lt;&gt;"",$H16&lt;&gt;""),$F$8*$F16/(1-$G$8*$H16),"")</f>
        <v>0</v>
      </c>
      <c r="AD16" s="145">
        <f t="shared" ref="AD16:AD79" si="21">IF(AND($F16&lt;&gt;"",$H16&lt;&gt;""),$F$9*$F16/(1-$G$9*$H16),"")</f>
        <v>0</v>
      </c>
      <c r="AE16" s="142">
        <f t="shared" ref="AE16:AE79" si="22">IF(AND($F16&lt;&gt;"",$G16&lt;&gt;""),$F$5*$F16/(1-$H$5*$G16),"")</f>
        <v>0</v>
      </c>
      <c r="AF16" s="147">
        <f t="shared" ref="AF16:AF79" si="23">IF(AND($F16&lt;&gt;"",$G16&lt;&gt;""),$F$6*$F16/(1-$H$6*$G16),"")</f>
        <v>0</v>
      </c>
      <c r="AG16" s="147">
        <f t="shared" ref="AG16:AG79" si="24">IF(AND($F16&lt;&gt;"",$G16&lt;&gt;""),$F$7*$F16/(1-$H$7*$G16),"")</f>
        <v>0</v>
      </c>
      <c r="AH16" s="147">
        <f t="shared" ref="AH16:AH79" si="25">IF(AND($F16&lt;&gt;"",$G16&lt;&gt;""),$F$8*$F16/(1-$H$8*$G16),"")</f>
        <v>0</v>
      </c>
      <c r="AI16" s="145">
        <f t="shared" ref="AI16:AI79" si="26">IF(AND($F16&lt;&gt;"",$G16&lt;&gt;""),$F$9*$F16/(1-$H$9*$G16),"")</f>
        <v>0</v>
      </c>
      <c r="AJ16" s="94"/>
      <c r="AK16" s="142">
        <f t="shared" ref="AK16:AK79" si="27">IF(AND(J16&lt;&gt;"",Z16&lt;&gt;""),J16-Z16,"")</f>
        <v>0.10583941605839416</v>
      </c>
      <c r="AL16" s="147">
        <f t="shared" ref="AL16:AL79" si="28">IF(AND(K16&lt;&gt;"",AA16&lt;&gt;""),K16-AA16,"")</f>
        <v>7.7540106951871662E-2</v>
      </c>
      <c r="AM16" s="147">
        <f t="shared" ref="AM16:AM79" si="29">IF(AND(L16&lt;&gt;"",AB16&lt;&gt;""),L16-AB16,"")</f>
        <v>4.4117647058823525E-2</v>
      </c>
      <c r="AN16" s="147">
        <f t="shared" ref="AN16:AN79" si="30">IF(AND(M16&lt;&gt;"",AC16&lt;&gt;""),M16-AC16,"")</f>
        <v>4.1353383458646614E-2</v>
      </c>
      <c r="AO16" s="145">
        <f t="shared" ref="AO16:AO79" si="31">IF(AND(N16&lt;&gt;"",AD16&lt;&gt;""),N16-AD16,"")</f>
        <v>3.2258064516129031E-2</v>
      </c>
      <c r="AP16" s="142">
        <f t="shared" ref="AP16:AP79" si="32">IF(AND(O16&lt;&gt;"",AE16&lt;&gt;""),O16-AE16,"")</f>
        <v>0.41989525139664802</v>
      </c>
      <c r="AQ16" s="147">
        <f t="shared" ref="AQ16:AQ79" si="33">IF(AND(P16&lt;&gt;"",AF16&lt;&gt;""),P16-AF16,"")</f>
        <v>0.43770455927051671</v>
      </c>
      <c r="AR16" s="147">
        <f t="shared" ref="AR16:AR79" si="34">IF(AND(Q16&lt;&gt;"",AG16&lt;&gt;""),Q16-AG16,"")</f>
        <v>0.40460384615384615</v>
      </c>
      <c r="AS16" s="147">
        <f t="shared" ref="AS16:AS79" si="35">IF(AND(R16&lt;&gt;"",AH16&lt;&gt;""),R16-AH16,"")</f>
        <v>0.2631408360128617</v>
      </c>
      <c r="AT16" s="145">
        <f t="shared" ref="AT16:AT79" si="36">IF(AND(S16&lt;&gt;"",AI16&lt;&gt;""),S16-AI16,"")</f>
        <v>0.39160714285714288</v>
      </c>
      <c r="AU16" s="250"/>
      <c r="AV16" s="142">
        <f t="shared" ref="AV16:AV79" si="37">IF(J16&lt;&gt;"", J16/$E$5,"")</f>
        <v>0.12451696006869901</v>
      </c>
      <c r="AW16" s="147">
        <f t="shared" ref="AW16:AW79" si="38">IF(K16&lt;&gt;"", K16/$E$6,"")</f>
        <v>0.1020264565156206</v>
      </c>
      <c r="AX16" s="147">
        <f t="shared" ref="AX16:AX79" si="39">IF(L16&lt;&gt;"", L16/$E$7,"")</f>
        <v>7.477567298105682E-2</v>
      </c>
      <c r="AY16" s="147">
        <f t="shared" ref="AY16:AY79" si="40">IF(M16&lt;&gt;"", M16/$E$8,"")</f>
        <v>0.12922932330827067</v>
      </c>
      <c r="AZ16" s="145">
        <f t="shared" ref="AZ16:AZ79" si="41">IF(N16&lt;&gt;"", N16/$E$9,"")</f>
        <v>5.8651026392961873E-2</v>
      </c>
      <c r="BA16" s="142">
        <f t="shared" ref="BA16:BA79" si="42">IF(O16&lt;&gt;"", O16/$E$5,"")</f>
        <v>0.49399441340782119</v>
      </c>
      <c r="BB16" s="147">
        <f t="shared" ref="BB16:BB79" si="43">IF(P16&lt;&gt;"", P16/$E$6,"")</f>
        <v>0.57592705167173253</v>
      </c>
      <c r="BC16" s="147">
        <f t="shared" ref="BC16:BC79" si="44">IF(Q16&lt;&gt;"", Q16/$E$7,"")</f>
        <v>0.6857692307692308</v>
      </c>
      <c r="BD16" s="147">
        <f t="shared" ref="BD16:BD79" si="45">IF(R16&lt;&gt;"", R16/$E$8,"")</f>
        <v>0.82231511254019285</v>
      </c>
      <c r="BE16" s="145">
        <f t="shared" ref="BE16:BE79" si="46">IF(S16&lt;&gt;"", S16/$E$9,"")</f>
        <v>0.71201298701298699</v>
      </c>
      <c r="BF16" s="142">
        <f t="shared" ref="BF16:BF79" si="47">IF(T16&lt;&gt;"", T16/$E$5,"")</f>
        <v>0.37897727272727266</v>
      </c>
      <c r="BG16" s="147">
        <f t="shared" ref="BG16:BG79" si="48">IF(U16&lt;&gt;"", U16/$E$6,"")</f>
        <v>0.30474576271186438</v>
      </c>
      <c r="BH16" s="147">
        <f t="shared" ref="BH16:BH79" si="49">IF(V16&lt;&gt;"", V16/$E$7,"")</f>
        <v>0.20142857142857146</v>
      </c>
      <c r="BI16" s="147">
        <f t="shared" ref="BI16:BI79" si="50">IF(W16&lt;&gt;"", W16/$E$8,"")</f>
        <v>0.22536585365853659</v>
      </c>
      <c r="BJ16" s="145">
        <f t="shared" ref="BJ16:BJ79" si="51">IF(X16&lt;&gt;"", X16/$E$9,"")</f>
        <v>0.15263157894736842</v>
      </c>
      <c r="BK16" s="227"/>
    </row>
    <row r="17" spans="2:63" x14ac:dyDescent="0.2">
      <c r="B17" s="138">
        <f>'Solar prot device - data'!B17</f>
        <v>3</v>
      </c>
      <c r="C17" s="248" t="str">
        <f>IF('Solar prot device - data'!C17&lt;&gt;"","Glazing"&amp;" + "&amp;'Solar prot device - data'!C17,"")</f>
        <v>Glazing + Opaque - Dark</v>
      </c>
      <c r="D17" s="249"/>
      <c r="E17" s="249"/>
      <c r="F17" s="255">
        <f>IF('Solar prot device - data'!D17&lt;&gt;"",'Solar prot device - data'!D17,"")</f>
        <v>0</v>
      </c>
      <c r="G17" s="147">
        <f>IF('Solar prot device - data'!E17&lt;&gt;"",'Solar prot device - data'!E17,"")</f>
        <v>0.3</v>
      </c>
      <c r="H17" s="143">
        <f>IF('Solar prot device - data'!F17&lt;&gt;"",'Solar prot device - data'!F17,"")</f>
        <v>0.3</v>
      </c>
      <c r="I17" s="256">
        <f>IF('Solar prot device - data'!G17&lt;&gt;"",'Solar prot device - data'!G17,"")</f>
        <v>0.7</v>
      </c>
      <c r="J17" s="142">
        <f t="shared" si="2"/>
        <v>0.14817518248175182</v>
      </c>
      <c r="K17" s="147">
        <f t="shared" si="3"/>
        <v>0.10855614973262033</v>
      </c>
      <c r="L17" s="147">
        <f t="shared" si="4"/>
        <v>6.176470588235293E-2</v>
      </c>
      <c r="M17" s="147">
        <f t="shared" si="5"/>
        <v>5.7894736842105256E-2</v>
      </c>
      <c r="N17" s="145">
        <f t="shared" si="6"/>
        <v>4.5161290322580636E-2</v>
      </c>
      <c r="O17" s="142">
        <f t="shared" si="7"/>
        <v>0.53685335195530726</v>
      </c>
      <c r="P17" s="147">
        <f t="shared" si="8"/>
        <v>0.53982638297872343</v>
      </c>
      <c r="Q17" s="147">
        <f t="shared" si="9"/>
        <v>0.46968538461538456</v>
      </c>
      <c r="R17" s="147">
        <f t="shared" si="10"/>
        <v>0.28135717041800645</v>
      </c>
      <c r="S17" s="145">
        <f t="shared" si="11"/>
        <v>0.44925000000000004</v>
      </c>
      <c r="T17" s="142">
        <f t="shared" si="12"/>
        <v>0.41736931818181811</v>
      </c>
      <c r="U17" s="147">
        <f t="shared" si="13"/>
        <v>0.28838779661016944</v>
      </c>
      <c r="V17" s="147">
        <f t="shared" si="14"/>
        <v>0.1387342857142857</v>
      </c>
      <c r="W17" s="147">
        <f t="shared" si="15"/>
        <v>7.7611707317073161E-2</v>
      </c>
      <c r="X17" s="145">
        <f t="shared" si="16"/>
        <v>9.6684210526315803E-2</v>
      </c>
      <c r="Y17" s="94"/>
      <c r="Z17" s="142">
        <f t="shared" si="17"/>
        <v>0</v>
      </c>
      <c r="AA17" s="147">
        <f t="shared" si="18"/>
        <v>0</v>
      </c>
      <c r="AB17" s="147">
        <f t="shared" si="19"/>
        <v>0</v>
      </c>
      <c r="AC17" s="147">
        <f t="shared" si="20"/>
        <v>0</v>
      </c>
      <c r="AD17" s="145">
        <f t="shared" si="21"/>
        <v>0</v>
      </c>
      <c r="AE17" s="142">
        <f t="shared" si="22"/>
        <v>0</v>
      </c>
      <c r="AF17" s="147">
        <f t="shared" si="23"/>
        <v>0</v>
      </c>
      <c r="AG17" s="147">
        <f t="shared" si="24"/>
        <v>0</v>
      </c>
      <c r="AH17" s="147">
        <f t="shared" si="25"/>
        <v>0</v>
      </c>
      <c r="AI17" s="145">
        <f t="shared" si="26"/>
        <v>0</v>
      </c>
      <c r="AJ17" s="94"/>
      <c r="AK17" s="142">
        <f t="shared" si="27"/>
        <v>0.14817518248175182</v>
      </c>
      <c r="AL17" s="147">
        <f t="shared" si="28"/>
        <v>0.10855614973262033</v>
      </c>
      <c r="AM17" s="147">
        <f t="shared" si="29"/>
        <v>6.176470588235293E-2</v>
      </c>
      <c r="AN17" s="147">
        <f t="shared" si="30"/>
        <v>5.7894736842105256E-2</v>
      </c>
      <c r="AO17" s="145">
        <f t="shared" si="31"/>
        <v>4.5161290322580636E-2</v>
      </c>
      <c r="AP17" s="142">
        <f t="shared" si="32"/>
        <v>0.53685335195530726</v>
      </c>
      <c r="AQ17" s="147">
        <f t="shared" si="33"/>
        <v>0.53982638297872343</v>
      </c>
      <c r="AR17" s="147">
        <f t="shared" si="34"/>
        <v>0.46968538461538456</v>
      </c>
      <c r="AS17" s="147">
        <f t="shared" si="35"/>
        <v>0.28135717041800645</v>
      </c>
      <c r="AT17" s="145">
        <f t="shared" si="36"/>
        <v>0.44925000000000004</v>
      </c>
      <c r="AU17" s="250"/>
      <c r="AV17" s="142">
        <f t="shared" si="37"/>
        <v>0.17432374409617862</v>
      </c>
      <c r="AW17" s="147">
        <f t="shared" si="38"/>
        <v>0.14283703912186885</v>
      </c>
      <c r="AX17" s="147">
        <f t="shared" si="39"/>
        <v>0.10468594217347955</v>
      </c>
      <c r="AY17" s="147">
        <f t="shared" si="40"/>
        <v>0.18092105263157893</v>
      </c>
      <c r="AZ17" s="145">
        <f t="shared" si="41"/>
        <v>8.211143695014661E-2</v>
      </c>
      <c r="BA17" s="142">
        <f t="shared" si="42"/>
        <v>0.63159217877094975</v>
      </c>
      <c r="BB17" s="147">
        <f t="shared" si="43"/>
        <v>0.71029787234042552</v>
      </c>
      <c r="BC17" s="147">
        <f t="shared" si="44"/>
        <v>0.79607692307692302</v>
      </c>
      <c r="BD17" s="147">
        <f t="shared" si="45"/>
        <v>0.87924115755627019</v>
      </c>
      <c r="BE17" s="145">
        <f t="shared" si="46"/>
        <v>0.81681818181818178</v>
      </c>
      <c r="BF17" s="142">
        <f t="shared" si="47"/>
        <v>0.49102272727272722</v>
      </c>
      <c r="BG17" s="147">
        <f t="shared" si="48"/>
        <v>0.379457627118644</v>
      </c>
      <c r="BH17" s="147">
        <f t="shared" si="49"/>
        <v>0.23514285714285713</v>
      </c>
      <c r="BI17" s="147">
        <f t="shared" si="50"/>
        <v>0.24253658536585362</v>
      </c>
      <c r="BJ17" s="145">
        <f t="shared" si="51"/>
        <v>0.17578947368421052</v>
      </c>
      <c r="BK17" s="227"/>
    </row>
    <row r="18" spans="2:63" x14ac:dyDescent="0.2">
      <c r="B18" s="138">
        <f>'Solar prot device - data'!B18</f>
        <v>4</v>
      </c>
      <c r="C18" s="248" t="str">
        <f>IF('Solar prot device - data'!C18&lt;&gt;"","Glazing"&amp;" + "&amp;'Solar prot device - data'!C18,"")</f>
        <v>Glazing + Opaque - Black</v>
      </c>
      <c r="D18" s="249"/>
      <c r="E18" s="249"/>
      <c r="F18" s="255">
        <f>IF('Solar prot device - data'!D18&lt;&gt;"",'Solar prot device - data'!D18,"")</f>
        <v>0</v>
      </c>
      <c r="G18" s="147">
        <f>IF('Solar prot device - data'!E18&lt;&gt;"",'Solar prot device - data'!E18,"")</f>
        <v>0.1</v>
      </c>
      <c r="H18" s="143">
        <f>IF('Solar prot device - data'!F18&lt;&gt;"",'Solar prot device - data'!F18,"")</f>
        <v>0.1</v>
      </c>
      <c r="I18" s="256">
        <f>IF('Solar prot device - data'!G18&lt;&gt;"",'Solar prot device - data'!G18,"")</f>
        <v>0.9</v>
      </c>
      <c r="J18" s="142">
        <f t="shared" si="2"/>
        <v>0.1905109489051095</v>
      </c>
      <c r="K18" s="147">
        <f t="shared" si="3"/>
        <v>0.139572192513369</v>
      </c>
      <c r="L18" s="147">
        <f t="shared" si="4"/>
        <v>7.9411764705882334E-2</v>
      </c>
      <c r="M18" s="147">
        <f t="shared" si="5"/>
        <v>7.4436090225563911E-2</v>
      </c>
      <c r="N18" s="145">
        <f t="shared" si="6"/>
        <v>5.8064516129032261E-2</v>
      </c>
      <c r="O18" s="142">
        <f t="shared" si="7"/>
        <v>0.65381145251396655</v>
      </c>
      <c r="P18" s="147">
        <f t="shared" si="8"/>
        <v>0.64194820668693009</v>
      </c>
      <c r="Q18" s="147">
        <f t="shared" si="9"/>
        <v>0.53476692307692308</v>
      </c>
      <c r="R18" s="147">
        <f t="shared" si="10"/>
        <v>0.29957350482315109</v>
      </c>
      <c r="S18" s="145">
        <f t="shared" si="11"/>
        <v>0.50689285714285715</v>
      </c>
      <c r="T18" s="142">
        <f t="shared" si="12"/>
        <v>0.51260795454545449</v>
      </c>
      <c r="U18" s="147">
        <f t="shared" si="13"/>
        <v>0.34516881355932211</v>
      </c>
      <c r="V18" s="147">
        <f t="shared" si="14"/>
        <v>0.15862571428571426</v>
      </c>
      <c r="W18" s="147">
        <f t="shared" si="15"/>
        <v>8.3106341463414626E-2</v>
      </c>
      <c r="X18" s="145">
        <f t="shared" si="16"/>
        <v>0.10942105263157897</v>
      </c>
      <c r="Y18" s="94"/>
      <c r="Z18" s="142">
        <f t="shared" si="17"/>
        <v>0</v>
      </c>
      <c r="AA18" s="147">
        <f t="shared" si="18"/>
        <v>0</v>
      </c>
      <c r="AB18" s="147">
        <f t="shared" si="19"/>
        <v>0</v>
      </c>
      <c r="AC18" s="147">
        <f t="shared" si="20"/>
        <v>0</v>
      </c>
      <c r="AD18" s="145">
        <f t="shared" si="21"/>
        <v>0</v>
      </c>
      <c r="AE18" s="142">
        <f t="shared" si="22"/>
        <v>0</v>
      </c>
      <c r="AF18" s="147">
        <f t="shared" si="23"/>
        <v>0</v>
      </c>
      <c r="AG18" s="147">
        <f t="shared" si="24"/>
        <v>0</v>
      </c>
      <c r="AH18" s="147">
        <f t="shared" si="25"/>
        <v>0</v>
      </c>
      <c r="AI18" s="145">
        <f t="shared" si="26"/>
        <v>0</v>
      </c>
      <c r="AJ18" s="94"/>
      <c r="AK18" s="142">
        <f t="shared" si="27"/>
        <v>0.1905109489051095</v>
      </c>
      <c r="AL18" s="147">
        <f t="shared" si="28"/>
        <v>0.139572192513369</v>
      </c>
      <c r="AM18" s="147">
        <f t="shared" si="29"/>
        <v>7.9411764705882334E-2</v>
      </c>
      <c r="AN18" s="147">
        <f t="shared" si="30"/>
        <v>7.4436090225563911E-2</v>
      </c>
      <c r="AO18" s="145">
        <f t="shared" si="31"/>
        <v>5.8064516129032261E-2</v>
      </c>
      <c r="AP18" s="142">
        <f t="shared" si="32"/>
        <v>0.65381145251396655</v>
      </c>
      <c r="AQ18" s="147">
        <f t="shared" si="33"/>
        <v>0.64194820668693009</v>
      </c>
      <c r="AR18" s="147">
        <f t="shared" si="34"/>
        <v>0.53476692307692308</v>
      </c>
      <c r="AS18" s="147">
        <f t="shared" si="35"/>
        <v>0.29957350482315109</v>
      </c>
      <c r="AT18" s="145">
        <f t="shared" si="36"/>
        <v>0.50689285714285715</v>
      </c>
      <c r="AU18" s="250"/>
      <c r="AV18" s="142">
        <f t="shared" si="37"/>
        <v>0.22413052812365825</v>
      </c>
      <c r="AW18" s="147">
        <f t="shared" si="38"/>
        <v>0.18364762172811711</v>
      </c>
      <c r="AX18" s="147">
        <f t="shared" si="39"/>
        <v>0.13459621136590227</v>
      </c>
      <c r="AY18" s="147">
        <f t="shared" si="40"/>
        <v>0.23261278195488722</v>
      </c>
      <c r="AZ18" s="145">
        <f t="shared" si="41"/>
        <v>0.10557184750733137</v>
      </c>
      <c r="BA18" s="142">
        <f t="shared" si="42"/>
        <v>0.76918994413407826</v>
      </c>
      <c r="BB18" s="147">
        <f t="shared" si="43"/>
        <v>0.84466869300911851</v>
      </c>
      <c r="BC18" s="147">
        <f t="shared" si="44"/>
        <v>0.90638461538461546</v>
      </c>
      <c r="BD18" s="147">
        <f t="shared" si="45"/>
        <v>0.9361672025723472</v>
      </c>
      <c r="BE18" s="145">
        <f t="shared" si="46"/>
        <v>0.92162337662337657</v>
      </c>
      <c r="BF18" s="142">
        <f t="shared" si="47"/>
        <v>0.60306818181818178</v>
      </c>
      <c r="BG18" s="147">
        <f t="shared" si="48"/>
        <v>0.4541694915254238</v>
      </c>
      <c r="BH18" s="147">
        <f t="shared" si="49"/>
        <v>0.26885714285714285</v>
      </c>
      <c r="BI18" s="147">
        <f t="shared" si="50"/>
        <v>0.25970731707317068</v>
      </c>
      <c r="BJ18" s="145">
        <f t="shared" si="51"/>
        <v>0.19894736842105268</v>
      </c>
      <c r="BK18" s="227"/>
    </row>
    <row r="19" spans="2:63" x14ac:dyDescent="0.2">
      <c r="B19" s="138">
        <f>'Solar prot device - data'!B19</f>
        <v>5</v>
      </c>
      <c r="C19" s="248" t="str">
        <f>IF('Solar prot device - data'!C19&lt;&gt;"","Glazing"&amp;" + "&amp;'Solar prot device - data'!C19,"")</f>
        <v>Glazing + Medium translucent - White</v>
      </c>
      <c r="D19" s="249"/>
      <c r="E19" s="249"/>
      <c r="F19" s="255">
        <f>IF('Solar prot device - data'!D19&lt;&gt;"",'Solar prot device - data'!D19,"")</f>
        <v>0.2</v>
      </c>
      <c r="G19" s="147">
        <f>IF('Solar prot device - data'!E19&lt;&gt;"",'Solar prot device - data'!E19,"")</f>
        <v>0.6</v>
      </c>
      <c r="H19" s="143">
        <f>IF('Solar prot device - data'!F19&lt;&gt;"",'Solar prot device - data'!F19,"")</f>
        <v>0.6</v>
      </c>
      <c r="I19" s="256">
        <f>IF('Solar prot device - data'!G19&lt;&gt;"",'Solar prot device - data'!G19,"")</f>
        <v>0.20000000000000007</v>
      </c>
      <c r="J19" s="142">
        <f t="shared" si="2"/>
        <v>0.22503649635036499</v>
      </c>
      <c r="K19" s="147">
        <f t="shared" si="3"/>
        <v>0.19790374331550806</v>
      </c>
      <c r="L19" s="147">
        <f t="shared" si="4"/>
        <v>0.15011764705882352</v>
      </c>
      <c r="M19" s="147">
        <f t="shared" si="5"/>
        <v>0.1030375939849624</v>
      </c>
      <c r="N19" s="145">
        <f t="shared" si="6"/>
        <v>0.13451612903225807</v>
      </c>
      <c r="O19" s="142">
        <f t="shared" si="7"/>
        <v>0.3889581005586592</v>
      </c>
      <c r="P19" s="147">
        <f t="shared" si="8"/>
        <v>0.40004182370820668</v>
      </c>
      <c r="Q19" s="147">
        <f t="shared" si="9"/>
        <v>0.37660153846153849</v>
      </c>
      <c r="R19" s="147">
        <f t="shared" si="10"/>
        <v>0.25629633440514471</v>
      </c>
      <c r="S19" s="145">
        <f t="shared" si="11"/>
        <v>0.36564285714285716</v>
      </c>
      <c r="T19" s="142">
        <f t="shared" si="12"/>
        <v>0.33246590909090912</v>
      </c>
      <c r="U19" s="147">
        <f t="shared" si="13"/>
        <v>0.28050440677966104</v>
      </c>
      <c r="V19" s="147">
        <f t="shared" si="14"/>
        <v>0.19318285714285716</v>
      </c>
      <c r="W19" s="147">
        <f t="shared" si="15"/>
        <v>0.1161990243902439</v>
      </c>
      <c r="X19" s="145">
        <f t="shared" si="16"/>
        <v>0.16442105263157897</v>
      </c>
      <c r="Y19" s="94"/>
      <c r="Z19" s="142">
        <f t="shared" si="17"/>
        <v>0.17436974789915968</v>
      </c>
      <c r="AA19" s="147">
        <f t="shared" si="18"/>
        <v>0.1506550218340611</v>
      </c>
      <c r="AB19" s="147">
        <f t="shared" si="19"/>
        <v>0.11864406779661016</v>
      </c>
      <c r="AC19" s="147">
        <f t="shared" si="20"/>
        <v>6.5375302663438259E-2</v>
      </c>
      <c r="AD19" s="145">
        <f t="shared" si="21"/>
        <v>0.1152073732718894</v>
      </c>
      <c r="AE19" s="142">
        <f t="shared" si="22"/>
        <v>0.17436974789915968</v>
      </c>
      <c r="AF19" s="147">
        <f t="shared" si="23"/>
        <v>0.1506550218340611</v>
      </c>
      <c r="AG19" s="147">
        <f t="shared" si="24"/>
        <v>0.11694510739856803</v>
      </c>
      <c r="AH19" s="147">
        <f t="shared" si="25"/>
        <v>6.9948186528497422E-2</v>
      </c>
      <c r="AI19" s="145">
        <f t="shared" si="26"/>
        <v>0.11600928074245941</v>
      </c>
      <c r="AJ19" s="94"/>
      <c r="AK19" s="142">
        <f t="shared" si="27"/>
        <v>5.0666748451205307E-2</v>
      </c>
      <c r="AL19" s="147">
        <f t="shared" si="28"/>
        <v>4.7248721481446959E-2</v>
      </c>
      <c r="AM19" s="147">
        <f t="shared" si="29"/>
        <v>3.1473579262213364E-2</v>
      </c>
      <c r="AN19" s="147">
        <f t="shared" si="30"/>
        <v>3.7662291321524141E-2</v>
      </c>
      <c r="AO19" s="145">
        <f t="shared" si="31"/>
        <v>1.9308755760368668E-2</v>
      </c>
      <c r="AP19" s="142">
        <f t="shared" si="32"/>
        <v>0.21458835265949952</v>
      </c>
      <c r="AQ19" s="147">
        <f t="shared" si="33"/>
        <v>0.24938680187414558</v>
      </c>
      <c r="AR19" s="147">
        <f t="shared" si="34"/>
        <v>0.25965643106297043</v>
      </c>
      <c r="AS19" s="147">
        <f t="shared" si="35"/>
        <v>0.18634814787664727</v>
      </c>
      <c r="AT19" s="145">
        <f t="shared" si="36"/>
        <v>0.24963357640039774</v>
      </c>
      <c r="AU19" s="250"/>
      <c r="AV19" s="142">
        <f t="shared" si="37"/>
        <v>0.26474881923572352</v>
      </c>
      <c r="AW19" s="147">
        <f t="shared" si="38"/>
        <v>0.26039966225724742</v>
      </c>
      <c r="AX19" s="147">
        <f t="shared" si="39"/>
        <v>0.25443668993020935</v>
      </c>
      <c r="AY19" s="147">
        <f t="shared" si="40"/>
        <v>0.3219924812030075</v>
      </c>
      <c r="AZ19" s="145">
        <f t="shared" si="41"/>
        <v>0.24457478005865102</v>
      </c>
      <c r="BA19" s="142">
        <f t="shared" si="42"/>
        <v>0.45759776536312846</v>
      </c>
      <c r="BB19" s="147">
        <f t="shared" si="43"/>
        <v>0.52637082066869301</v>
      </c>
      <c r="BC19" s="147">
        <f t="shared" si="44"/>
        <v>0.63830769230769235</v>
      </c>
      <c r="BD19" s="147">
        <f t="shared" si="45"/>
        <v>0.80092604501607723</v>
      </c>
      <c r="BE19" s="145">
        <f t="shared" si="46"/>
        <v>0.66480519480519473</v>
      </c>
      <c r="BF19" s="142">
        <f t="shared" si="47"/>
        <v>0.39113636363636367</v>
      </c>
      <c r="BG19" s="147">
        <f t="shared" si="48"/>
        <v>0.36908474576271189</v>
      </c>
      <c r="BH19" s="147">
        <f t="shared" si="49"/>
        <v>0.32742857142857146</v>
      </c>
      <c r="BI19" s="147">
        <f t="shared" si="50"/>
        <v>0.36312195121951218</v>
      </c>
      <c r="BJ19" s="145">
        <f t="shared" si="51"/>
        <v>0.29894736842105263</v>
      </c>
      <c r="BK19" s="227"/>
    </row>
    <row r="20" spans="2:63" x14ac:dyDescent="0.2">
      <c r="B20" s="138">
        <f>'Solar prot device - data'!B20</f>
        <v>6</v>
      </c>
      <c r="C20" s="248" t="str">
        <f>IF('Solar prot device - data'!C20&lt;&gt;"","Glazing"&amp;" + "&amp;'Solar prot device - data'!C20,"")</f>
        <v>Glazing + Medium translucent - Pastel</v>
      </c>
      <c r="D20" s="249"/>
      <c r="E20" s="249"/>
      <c r="F20" s="255">
        <f>IF('Solar prot device - data'!D20&lt;&gt;"",'Solar prot device - data'!D20,"")</f>
        <v>0.2</v>
      </c>
      <c r="G20" s="147">
        <f>IF('Solar prot device - data'!E20&lt;&gt;"",'Solar prot device - data'!E20,"")</f>
        <v>0.4</v>
      </c>
      <c r="H20" s="143">
        <f>IF('Solar prot device - data'!F20&lt;&gt;"",'Solar prot device - data'!F20,"")</f>
        <v>0.4</v>
      </c>
      <c r="I20" s="256">
        <f>IF('Solar prot device - data'!G20&lt;&gt;"",'Solar prot device - data'!G20,"")</f>
        <v>0.4</v>
      </c>
      <c r="J20" s="142">
        <f t="shared" si="2"/>
        <v>0.26737226277372267</v>
      </c>
      <c r="K20" s="147">
        <f t="shared" si="3"/>
        <v>0.22891978609625671</v>
      </c>
      <c r="L20" s="147">
        <f t="shared" si="4"/>
        <v>0.16776470588235293</v>
      </c>
      <c r="M20" s="147">
        <f t="shared" si="5"/>
        <v>0.11957894736842106</v>
      </c>
      <c r="N20" s="145">
        <f t="shared" si="6"/>
        <v>0.14741935483870972</v>
      </c>
      <c r="O20" s="142">
        <f t="shared" si="7"/>
        <v>0.50591620111731828</v>
      </c>
      <c r="P20" s="147">
        <f t="shared" si="8"/>
        <v>0.50216364741641339</v>
      </c>
      <c r="Q20" s="147">
        <f t="shared" si="9"/>
        <v>0.44168307692307696</v>
      </c>
      <c r="R20" s="147">
        <f t="shared" si="10"/>
        <v>0.27451266881028941</v>
      </c>
      <c r="S20" s="145">
        <f t="shared" si="11"/>
        <v>0.42328571428571432</v>
      </c>
      <c r="T20" s="142">
        <f t="shared" si="12"/>
        <v>0.42770454545454539</v>
      </c>
      <c r="U20" s="147">
        <f t="shared" si="13"/>
        <v>0.33728542372881365</v>
      </c>
      <c r="V20" s="147">
        <f t="shared" si="14"/>
        <v>0.21307428571428572</v>
      </c>
      <c r="W20" s="147">
        <f t="shared" si="15"/>
        <v>0.12169365853658537</v>
      </c>
      <c r="X20" s="145">
        <f t="shared" si="16"/>
        <v>0.17715789473684213</v>
      </c>
      <c r="Y20" s="94"/>
      <c r="Z20" s="142">
        <f t="shared" si="17"/>
        <v>0.17148760330578514</v>
      </c>
      <c r="AA20" s="147">
        <f t="shared" si="18"/>
        <v>0.1461864406779661</v>
      </c>
      <c r="AB20" s="147">
        <f t="shared" si="19"/>
        <v>0.11085972850678734</v>
      </c>
      <c r="AC20" s="147">
        <f t="shared" si="20"/>
        <v>6.1085972850678738E-2</v>
      </c>
      <c r="AD20" s="145">
        <f t="shared" si="21"/>
        <v>0.10964912280701755</v>
      </c>
      <c r="AE20" s="142">
        <f t="shared" si="22"/>
        <v>0.17148760330578514</v>
      </c>
      <c r="AF20" s="147">
        <f t="shared" si="23"/>
        <v>0.1461864406779661</v>
      </c>
      <c r="AG20" s="147">
        <f t="shared" si="24"/>
        <v>0.10986547085201794</v>
      </c>
      <c r="AH20" s="147">
        <f t="shared" si="25"/>
        <v>6.3679245283018882E-2</v>
      </c>
      <c r="AI20" s="145">
        <f t="shared" si="26"/>
        <v>0.11013215859030838</v>
      </c>
      <c r="AJ20" s="94"/>
      <c r="AK20" s="142">
        <f t="shared" si="27"/>
        <v>9.5884659467937533E-2</v>
      </c>
      <c r="AL20" s="147">
        <f t="shared" si="28"/>
        <v>8.273334541829061E-2</v>
      </c>
      <c r="AM20" s="147">
        <f t="shared" si="29"/>
        <v>5.6904977375565588E-2</v>
      </c>
      <c r="AN20" s="147">
        <f t="shared" si="30"/>
        <v>5.8492974517742324E-2</v>
      </c>
      <c r="AO20" s="145">
        <f t="shared" si="31"/>
        <v>3.7770232031692164E-2</v>
      </c>
      <c r="AP20" s="142">
        <f t="shared" si="32"/>
        <v>0.33442859781153311</v>
      </c>
      <c r="AQ20" s="147">
        <f t="shared" si="33"/>
        <v>0.35597720673844729</v>
      </c>
      <c r="AR20" s="147">
        <f t="shared" si="34"/>
        <v>0.33181760607105903</v>
      </c>
      <c r="AS20" s="147">
        <f t="shared" si="35"/>
        <v>0.21083342352727052</v>
      </c>
      <c r="AT20" s="145">
        <f t="shared" si="36"/>
        <v>0.31315355569540593</v>
      </c>
      <c r="AU20" s="250"/>
      <c r="AV20" s="142">
        <f t="shared" si="37"/>
        <v>0.31455560326320314</v>
      </c>
      <c r="AW20" s="147">
        <f t="shared" si="38"/>
        <v>0.30121024486349568</v>
      </c>
      <c r="AX20" s="147">
        <f t="shared" si="39"/>
        <v>0.28434695912263208</v>
      </c>
      <c r="AY20" s="147">
        <f t="shared" si="40"/>
        <v>0.37368421052631579</v>
      </c>
      <c r="AZ20" s="145">
        <f t="shared" si="41"/>
        <v>0.26803519061583581</v>
      </c>
      <c r="BA20" s="142">
        <f t="shared" si="42"/>
        <v>0.59519553072625686</v>
      </c>
      <c r="BB20" s="147">
        <f t="shared" si="43"/>
        <v>0.660741641337386</v>
      </c>
      <c r="BC20" s="147">
        <f t="shared" si="44"/>
        <v>0.74861538461538468</v>
      </c>
      <c r="BD20" s="147">
        <f t="shared" si="45"/>
        <v>0.85785209003215435</v>
      </c>
      <c r="BE20" s="145">
        <f t="shared" si="46"/>
        <v>0.76961038961038963</v>
      </c>
      <c r="BF20" s="142">
        <f t="shared" si="47"/>
        <v>0.50318181818181817</v>
      </c>
      <c r="BG20" s="147">
        <f t="shared" si="48"/>
        <v>0.44379661016949162</v>
      </c>
      <c r="BH20" s="147">
        <f t="shared" si="49"/>
        <v>0.36114285714285715</v>
      </c>
      <c r="BI20" s="147">
        <f t="shared" si="50"/>
        <v>0.38029268292682927</v>
      </c>
      <c r="BJ20" s="145">
        <f t="shared" si="51"/>
        <v>0.32210526315789473</v>
      </c>
      <c r="BK20" s="227"/>
    </row>
    <row r="21" spans="2:63" x14ac:dyDescent="0.2">
      <c r="B21" s="138">
        <f>'Solar prot device - data'!B21</f>
        <v>7</v>
      </c>
      <c r="C21" s="248" t="str">
        <f>IF('Solar prot device - data'!C21&lt;&gt;"","Glazing"&amp;" + "&amp;'Solar prot device - data'!C21,"")</f>
        <v>Glazing + Medium translucent - Dark</v>
      </c>
      <c r="D21" s="249"/>
      <c r="E21" s="249"/>
      <c r="F21" s="255">
        <f>IF('Solar prot device - data'!D21&lt;&gt;"",'Solar prot device - data'!D21,"")</f>
        <v>0.2</v>
      </c>
      <c r="G21" s="147">
        <f>IF('Solar prot device - data'!E21&lt;&gt;"",'Solar prot device - data'!E21,"")</f>
        <v>0.2</v>
      </c>
      <c r="H21" s="143">
        <f>IF('Solar prot device - data'!F21&lt;&gt;"",'Solar prot device - data'!F21,"")</f>
        <v>0.2</v>
      </c>
      <c r="I21" s="256">
        <f>IF('Solar prot device - data'!G21&lt;&gt;"",'Solar prot device - data'!G21,"")</f>
        <v>0.60000000000000009</v>
      </c>
      <c r="J21" s="142">
        <f t="shared" si="2"/>
        <v>0.30970802919708029</v>
      </c>
      <c r="K21" s="147">
        <f t="shared" si="3"/>
        <v>0.25993582887700539</v>
      </c>
      <c r="L21" s="147">
        <f t="shared" si="4"/>
        <v>0.18541176470588236</v>
      </c>
      <c r="M21" s="147">
        <f t="shared" si="5"/>
        <v>0.1361203007518797</v>
      </c>
      <c r="N21" s="145">
        <f t="shared" si="6"/>
        <v>0.16032258064516131</v>
      </c>
      <c r="O21" s="142">
        <f t="shared" si="7"/>
        <v>0.62287430167597768</v>
      </c>
      <c r="P21" s="147">
        <f t="shared" si="8"/>
        <v>0.60428547112462005</v>
      </c>
      <c r="Q21" s="147">
        <f t="shared" si="9"/>
        <v>0.50676461538461537</v>
      </c>
      <c r="R21" s="147">
        <f t="shared" si="10"/>
        <v>0.2927290032154341</v>
      </c>
      <c r="S21" s="145">
        <f t="shared" si="11"/>
        <v>0.48092857142857148</v>
      </c>
      <c r="T21" s="142">
        <f t="shared" si="12"/>
        <v>0.52294318181818189</v>
      </c>
      <c r="U21" s="147">
        <f t="shared" si="13"/>
        <v>0.39406644067796615</v>
      </c>
      <c r="V21" s="147">
        <f t="shared" si="14"/>
        <v>0.23296571428571428</v>
      </c>
      <c r="W21" s="147">
        <f t="shared" si="15"/>
        <v>0.12718829268292686</v>
      </c>
      <c r="X21" s="145">
        <f t="shared" si="16"/>
        <v>0.18989473684210528</v>
      </c>
      <c r="Y21" s="94"/>
      <c r="Z21" s="142">
        <f t="shared" si="17"/>
        <v>0.16869918699186992</v>
      </c>
      <c r="AA21" s="147">
        <f t="shared" si="18"/>
        <v>0.1419753086419753</v>
      </c>
      <c r="AB21" s="147">
        <f t="shared" si="19"/>
        <v>0.1040339702760085</v>
      </c>
      <c r="AC21" s="147">
        <f t="shared" si="20"/>
        <v>5.7324840764331218E-2</v>
      </c>
      <c r="AD21" s="145">
        <f t="shared" si="21"/>
        <v>0.10460251046025106</v>
      </c>
      <c r="AE21" s="142">
        <f t="shared" si="22"/>
        <v>0.16869918699186992</v>
      </c>
      <c r="AF21" s="147">
        <f t="shared" si="23"/>
        <v>0.1419753086419753</v>
      </c>
      <c r="AG21" s="147">
        <f t="shared" si="24"/>
        <v>0.10359408033826639</v>
      </c>
      <c r="AH21" s="147">
        <f t="shared" si="25"/>
        <v>5.8441558441558454E-2</v>
      </c>
      <c r="AI21" s="145">
        <f t="shared" si="26"/>
        <v>0.10482180293501049</v>
      </c>
      <c r="AJ21" s="94"/>
      <c r="AK21" s="142">
        <f t="shared" si="27"/>
        <v>0.14100884220521037</v>
      </c>
      <c r="AL21" s="147">
        <f t="shared" si="28"/>
        <v>0.11796052023503009</v>
      </c>
      <c r="AM21" s="147">
        <f t="shared" si="29"/>
        <v>8.1377794429873862E-2</v>
      </c>
      <c r="AN21" s="147">
        <f t="shared" si="30"/>
        <v>7.8795459987548472E-2</v>
      </c>
      <c r="AO21" s="145">
        <f t="shared" si="31"/>
        <v>5.572007018491025E-2</v>
      </c>
      <c r="AP21" s="142">
        <f t="shared" si="32"/>
        <v>0.45417511468410776</v>
      </c>
      <c r="AQ21" s="147">
        <f t="shared" si="33"/>
        <v>0.46231016248264478</v>
      </c>
      <c r="AR21" s="147">
        <f t="shared" si="34"/>
        <v>0.40317053504634898</v>
      </c>
      <c r="AS21" s="147">
        <f t="shared" si="35"/>
        <v>0.23428744477387564</v>
      </c>
      <c r="AT21" s="145">
        <f t="shared" si="36"/>
        <v>0.37610676849356101</v>
      </c>
      <c r="AU21" s="250"/>
      <c r="AV21" s="142">
        <f t="shared" si="37"/>
        <v>0.36436238729068271</v>
      </c>
      <c r="AW21" s="147">
        <f t="shared" si="38"/>
        <v>0.34202082746974394</v>
      </c>
      <c r="AX21" s="147">
        <f t="shared" si="39"/>
        <v>0.31425722831505487</v>
      </c>
      <c r="AY21" s="147">
        <f t="shared" si="40"/>
        <v>0.42537593984962402</v>
      </c>
      <c r="AZ21" s="145">
        <f t="shared" si="41"/>
        <v>0.29149560117302054</v>
      </c>
      <c r="BA21" s="142">
        <f t="shared" si="42"/>
        <v>0.73279329608938548</v>
      </c>
      <c r="BB21" s="147">
        <f t="shared" si="43"/>
        <v>0.79511246200607899</v>
      </c>
      <c r="BC21" s="147">
        <f t="shared" si="44"/>
        <v>0.8589230769230769</v>
      </c>
      <c r="BD21" s="147">
        <f t="shared" si="45"/>
        <v>0.91477813504823158</v>
      </c>
      <c r="BE21" s="145">
        <f t="shared" si="46"/>
        <v>0.87441558441558442</v>
      </c>
      <c r="BF21" s="142">
        <f t="shared" si="47"/>
        <v>0.61522727272727284</v>
      </c>
      <c r="BG21" s="147">
        <f t="shared" si="48"/>
        <v>0.51850847457627125</v>
      </c>
      <c r="BH21" s="147">
        <f t="shared" si="49"/>
        <v>0.39485714285714285</v>
      </c>
      <c r="BI21" s="147">
        <f t="shared" si="50"/>
        <v>0.39746341463414642</v>
      </c>
      <c r="BJ21" s="145">
        <f t="shared" si="51"/>
        <v>0.34526315789473683</v>
      </c>
      <c r="BK21" s="227"/>
    </row>
    <row r="22" spans="2:63" x14ac:dyDescent="0.2">
      <c r="B22" s="138">
        <f>'Solar prot device - data'!B22</f>
        <v>8</v>
      </c>
      <c r="C22" s="248" t="str">
        <f>IF('Solar prot device - data'!C22&lt;&gt;"","Glazing"&amp;" + "&amp;'Solar prot device - data'!C22,"")</f>
        <v>Glazing + Medium translucent - Black</v>
      </c>
      <c r="D22" s="249"/>
      <c r="E22" s="249"/>
      <c r="F22" s="255">
        <f>IF('Solar prot device - data'!D22&lt;&gt;"",'Solar prot device - data'!D22,"")</f>
        <v>0.2</v>
      </c>
      <c r="G22" s="147">
        <f>IF('Solar prot device - data'!E22&lt;&gt;"",'Solar prot device - data'!E22,"")</f>
        <v>0.1</v>
      </c>
      <c r="H22" s="143">
        <f>IF('Solar prot device - data'!F22&lt;&gt;"",'Solar prot device - data'!F22,"")</f>
        <v>0.1</v>
      </c>
      <c r="I22" s="256">
        <f>IF('Solar prot device - data'!G22&lt;&gt;"",'Solar prot device - data'!G22,"")</f>
        <v>0.70000000000000007</v>
      </c>
      <c r="J22" s="142">
        <f t="shared" si="2"/>
        <v>0.33087591240875913</v>
      </c>
      <c r="K22" s="147">
        <f t="shared" si="3"/>
        <v>0.27544385026737972</v>
      </c>
      <c r="L22" s="147">
        <f t="shared" si="4"/>
        <v>0.19423529411764706</v>
      </c>
      <c r="M22" s="147">
        <f t="shared" si="5"/>
        <v>0.14439097744360901</v>
      </c>
      <c r="N22" s="145">
        <f t="shared" si="6"/>
        <v>0.16677419354838713</v>
      </c>
      <c r="O22" s="142">
        <f t="shared" si="7"/>
        <v>0.68135335195530733</v>
      </c>
      <c r="P22" s="147">
        <f t="shared" si="8"/>
        <v>0.65534638297872339</v>
      </c>
      <c r="Q22" s="147">
        <f t="shared" si="9"/>
        <v>0.53930538461538458</v>
      </c>
      <c r="R22" s="147">
        <f t="shared" si="10"/>
        <v>0.3018371704180064</v>
      </c>
      <c r="S22" s="145">
        <f t="shared" si="11"/>
        <v>0.50975000000000004</v>
      </c>
      <c r="T22" s="142">
        <f t="shared" si="12"/>
        <v>0.57056249999999997</v>
      </c>
      <c r="U22" s="147">
        <f t="shared" si="13"/>
        <v>0.42245694915254245</v>
      </c>
      <c r="V22" s="147">
        <f t="shared" si="14"/>
        <v>0.24291142857142856</v>
      </c>
      <c r="W22" s="147">
        <f t="shared" si="15"/>
        <v>0.12993560975609758</v>
      </c>
      <c r="X22" s="145">
        <f t="shared" si="16"/>
        <v>0.19626315789473689</v>
      </c>
      <c r="Y22" s="94"/>
      <c r="Z22" s="142">
        <f t="shared" si="17"/>
        <v>0.16733870967741937</v>
      </c>
      <c r="AA22" s="147">
        <f t="shared" si="18"/>
        <v>0.13995943204868153</v>
      </c>
      <c r="AB22" s="147">
        <f t="shared" si="19"/>
        <v>0.10092687950566427</v>
      </c>
      <c r="AC22" s="147">
        <f t="shared" si="20"/>
        <v>5.561277033985583E-2</v>
      </c>
      <c r="AD22" s="145">
        <f t="shared" si="21"/>
        <v>0.10224948875255624</v>
      </c>
      <c r="AE22" s="142">
        <f t="shared" si="22"/>
        <v>0.16733870967741937</v>
      </c>
      <c r="AF22" s="147">
        <f t="shared" si="23"/>
        <v>0.13995943204868153</v>
      </c>
      <c r="AG22" s="147">
        <f t="shared" si="24"/>
        <v>0.10071942446043167</v>
      </c>
      <c r="AH22" s="147">
        <f t="shared" si="25"/>
        <v>5.6133056133056143E-2</v>
      </c>
      <c r="AI22" s="145">
        <f t="shared" si="26"/>
        <v>0.10235414534288639</v>
      </c>
      <c r="AJ22" s="94"/>
      <c r="AK22" s="142">
        <f t="shared" si="27"/>
        <v>0.16353720273133976</v>
      </c>
      <c r="AL22" s="147">
        <f t="shared" si="28"/>
        <v>0.13548441821869819</v>
      </c>
      <c r="AM22" s="147">
        <f t="shared" si="29"/>
        <v>9.330841461198279E-2</v>
      </c>
      <c r="AN22" s="147">
        <f t="shared" si="30"/>
        <v>8.8778207103753184E-2</v>
      </c>
      <c r="AO22" s="145">
        <f t="shared" si="31"/>
        <v>6.4524704795830889E-2</v>
      </c>
      <c r="AP22" s="142">
        <f t="shared" si="32"/>
        <v>0.51401464227788796</v>
      </c>
      <c r="AQ22" s="147">
        <f t="shared" si="33"/>
        <v>0.51538695093004183</v>
      </c>
      <c r="AR22" s="147">
        <f t="shared" si="34"/>
        <v>0.43858596015495288</v>
      </c>
      <c r="AS22" s="147">
        <f t="shared" si="35"/>
        <v>0.24570411428495026</v>
      </c>
      <c r="AT22" s="145">
        <f t="shared" si="36"/>
        <v>0.40739585465711364</v>
      </c>
      <c r="AU22" s="250"/>
      <c r="AV22" s="142">
        <f t="shared" si="37"/>
        <v>0.38926577930442252</v>
      </c>
      <c r="AW22" s="147">
        <f t="shared" si="38"/>
        <v>0.36242611877286807</v>
      </c>
      <c r="AX22" s="147">
        <f t="shared" si="39"/>
        <v>0.32921236291126621</v>
      </c>
      <c r="AY22" s="147">
        <f t="shared" si="40"/>
        <v>0.45122180451127814</v>
      </c>
      <c r="AZ22" s="145">
        <f t="shared" si="41"/>
        <v>0.30322580645161296</v>
      </c>
      <c r="BA22" s="142">
        <f t="shared" si="42"/>
        <v>0.80159217877094979</v>
      </c>
      <c r="BB22" s="147">
        <f t="shared" si="43"/>
        <v>0.86229787234042554</v>
      </c>
      <c r="BC22" s="147">
        <f t="shared" si="44"/>
        <v>0.91407692307692301</v>
      </c>
      <c r="BD22" s="147">
        <f t="shared" si="45"/>
        <v>0.94324115755626992</v>
      </c>
      <c r="BE22" s="145">
        <f t="shared" si="46"/>
        <v>0.92681818181818176</v>
      </c>
      <c r="BF22" s="142">
        <f t="shared" si="47"/>
        <v>0.67125000000000001</v>
      </c>
      <c r="BG22" s="147">
        <f t="shared" si="48"/>
        <v>0.55586440677966109</v>
      </c>
      <c r="BH22" s="147">
        <f t="shared" si="49"/>
        <v>0.4117142857142857</v>
      </c>
      <c r="BI22" s="147">
        <f t="shared" si="50"/>
        <v>0.40604878048780491</v>
      </c>
      <c r="BJ22" s="145">
        <f t="shared" si="51"/>
        <v>0.35684210526315796</v>
      </c>
      <c r="BK22" s="227"/>
    </row>
    <row r="23" spans="2:63" x14ac:dyDescent="0.2">
      <c r="B23" s="138">
        <f>'Solar prot device - data'!B23</f>
        <v>9</v>
      </c>
      <c r="C23" s="248" t="str">
        <f>IF('Solar prot device - data'!C23&lt;&gt;"","Glazing"&amp;" + "&amp;'Solar prot device - data'!C23,"")</f>
        <v>Glazing + High translucent - White</v>
      </c>
      <c r="D23" s="249"/>
      <c r="E23" s="249"/>
      <c r="F23" s="255">
        <f>IF('Solar prot device - data'!D23&lt;&gt;"",'Solar prot device - data'!D23,"")</f>
        <v>0.4</v>
      </c>
      <c r="G23" s="147">
        <f>IF('Solar prot device - data'!E23&lt;&gt;"",'Solar prot device - data'!E23,"")</f>
        <v>0.4</v>
      </c>
      <c r="H23" s="143">
        <f>IF('Solar prot device - data'!F23&lt;&gt;"",'Solar prot device - data'!F23,"")</f>
        <v>0.4</v>
      </c>
      <c r="I23" s="256">
        <f>IF('Solar prot device - data'!G23&lt;&gt;"",'Solar prot device - data'!G23,"")</f>
        <v>0.19999999999999996</v>
      </c>
      <c r="J23" s="142">
        <f t="shared" si="2"/>
        <v>0.40773722627737224</v>
      </c>
      <c r="K23" s="147">
        <f t="shared" si="3"/>
        <v>0.36479144385026741</v>
      </c>
      <c r="L23" s="147">
        <f t="shared" si="4"/>
        <v>0.28258823529411764</v>
      </c>
      <c r="M23" s="147">
        <f t="shared" si="5"/>
        <v>0.18953383458646617</v>
      </c>
      <c r="N23" s="145">
        <f t="shared" si="6"/>
        <v>0.25612903225806455</v>
      </c>
      <c r="O23" s="142">
        <f t="shared" si="7"/>
        <v>0.53345810055865917</v>
      </c>
      <c r="P23" s="147">
        <f t="shared" si="8"/>
        <v>0.51556182370820658</v>
      </c>
      <c r="Q23" s="147">
        <f t="shared" si="9"/>
        <v>0.44622153846153845</v>
      </c>
      <c r="R23" s="147">
        <f t="shared" si="10"/>
        <v>0.27677633440514471</v>
      </c>
      <c r="S23" s="145">
        <f t="shared" si="11"/>
        <v>0.42614285714285721</v>
      </c>
      <c r="T23" s="142">
        <f t="shared" si="12"/>
        <v>0.48565909090909087</v>
      </c>
      <c r="U23" s="147">
        <f t="shared" si="13"/>
        <v>0.41457355932203394</v>
      </c>
      <c r="V23" s="147">
        <f t="shared" si="14"/>
        <v>0.29735999999999996</v>
      </c>
      <c r="W23" s="147">
        <f t="shared" si="15"/>
        <v>0.16852292682926828</v>
      </c>
      <c r="X23" s="145">
        <f t="shared" si="16"/>
        <v>0.26400000000000001</v>
      </c>
      <c r="Y23" s="94"/>
      <c r="Z23" s="142">
        <f t="shared" si="17"/>
        <v>0.34297520661157027</v>
      </c>
      <c r="AA23" s="147">
        <f t="shared" si="18"/>
        <v>0.2923728813559322</v>
      </c>
      <c r="AB23" s="147">
        <f t="shared" si="19"/>
        <v>0.22171945701357468</v>
      </c>
      <c r="AC23" s="147">
        <f t="shared" si="20"/>
        <v>0.12217194570135748</v>
      </c>
      <c r="AD23" s="145">
        <f t="shared" si="21"/>
        <v>0.2192982456140351</v>
      </c>
      <c r="AE23" s="142">
        <f t="shared" si="22"/>
        <v>0.34297520661157027</v>
      </c>
      <c r="AF23" s="147">
        <f t="shared" si="23"/>
        <v>0.2923728813559322</v>
      </c>
      <c r="AG23" s="147">
        <f t="shared" si="24"/>
        <v>0.21973094170403587</v>
      </c>
      <c r="AH23" s="147">
        <f t="shared" si="25"/>
        <v>0.12735849056603776</v>
      </c>
      <c r="AI23" s="145">
        <f t="shared" si="26"/>
        <v>0.22026431718061676</v>
      </c>
      <c r="AJ23" s="94"/>
      <c r="AK23" s="142">
        <f t="shared" si="27"/>
        <v>6.4762019665801973E-2</v>
      </c>
      <c r="AL23" s="147">
        <f t="shared" si="28"/>
        <v>7.2418562494335204E-2</v>
      </c>
      <c r="AM23" s="147">
        <f t="shared" si="29"/>
        <v>6.0868778280542962E-2</v>
      </c>
      <c r="AN23" s="147">
        <f t="shared" si="30"/>
        <v>6.7361888885108689E-2</v>
      </c>
      <c r="AO23" s="145">
        <f t="shared" si="31"/>
        <v>3.6830786644029445E-2</v>
      </c>
      <c r="AP23" s="142">
        <f t="shared" si="32"/>
        <v>0.19048289394708889</v>
      </c>
      <c r="AQ23" s="147">
        <f t="shared" si="33"/>
        <v>0.22318894235227438</v>
      </c>
      <c r="AR23" s="147">
        <f t="shared" si="34"/>
        <v>0.22649059675750258</v>
      </c>
      <c r="AS23" s="147">
        <f t="shared" si="35"/>
        <v>0.14941784383910695</v>
      </c>
      <c r="AT23" s="145">
        <f t="shared" si="36"/>
        <v>0.20587853996224045</v>
      </c>
      <c r="AU23" s="250"/>
      <c r="AV23" s="142">
        <f t="shared" si="37"/>
        <v>0.47969085444396736</v>
      </c>
      <c r="AW23" s="147">
        <f t="shared" si="38"/>
        <v>0.47998874190824659</v>
      </c>
      <c r="AX23" s="147">
        <f t="shared" si="39"/>
        <v>0.47896311066799602</v>
      </c>
      <c r="AY23" s="147">
        <f t="shared" si="40"/>
        <v>0.59229323308270676</v>
      </c>
      <c r="AZ23" s="145">
        <f t="shared" si="41"/>
        <v>0.46568914956011731</v>
      </c>
      <c r="BA23" s="142">
        <f t="shared" si="42"/>
        <v>0.6275977653631285</v>
      </c>
      <c r="BB23" s="147">
        <f t="shared" si="43"/>
        <v>0.67837082066869281</v>
      </c>
      <c r="BC23" s="147">
        <f t="shared" si="44"/>
        <v>0.75630769230769235</v>
      </c>
      <c r="BD23" s="147">
        <f t="shared" si="45"/>
        <v>0.86492604501607717</v>
      </c>
      <c r="BE23" s="145">
        <f t="shared" si="46"/>
        <v>0.77480519480519483</v>
      </c>
      <c r="BF23" s="142">
        <f t="shared" si="47"/>
        <v>0.5713636363636363</v>
      </c>
      <c r="BG23" s="147">
        <f t="shared" si="48"/>
        <v>0.54549152542372881</v>
      </c>
      <c r="BH23" s="147">
        <f t="shared" si="49"/>
        <v>0.504</v>
      </c>
      <c r="BI23" s="147">
        <f t="shared" si="50"/>
        <v>0.52663414634146333</v>
      </c>
      <c r="BJ23" s="145">
        <f t="shared" si="51"/>
        <v>0.48</v>
      </c>
      <c r="BK23" s="227"/>
    </row>
    <row r="24" spans="2:63" x14ac:dyDescent="0.2">
      <c r="B24" s="138">
        <f>'Solar prot device - data'!B24</f>
        <v>10</v>
      </c>
      <c r="C24" s="248" t="str">
        <f>IF('Solar prot device - data'!C24&lt;&gt;"","Glazing"&amp;" + "&amp;'Solar prot device - data'!C24,"")</f>
        <v>Glazing + High translucent - Pastel</v>
      </c>
      <c r="D24" s="249"/>
      <c r="E24" s="249"/>
      <c r="F24" s="255">
        <f>IF('Solar prot device - data'!D24&lt;&gt;"",'Solar prot device - data'!D24,"")</f>
        <v>0.4</v>
      </c>
      <c r="G24" s="147">
        <f>IF('Solar prot device - data'!E24&lt;&gt;"",'Solar prot device - data'!E24,"")</f>
        <v>0.3</v>
      </c>
      <c r="H24" s="143">
        <f>IF('Solar prot device - data'!F24&lt;&gt;"",'Solar prot device - data'!F24,"")</f>
        <v>0.3</v>
      </c>
      <c r="I24" s="256">
        <f>IF('Solar prot device - data'!G24&lt;&gt;"",'Solar prot device - data'!G24,"")</f>
        <v>0.3</v>
      </c>
      <c r="J24" s="142">
        <f t="shared" si="2"/>
        <v>0.42890510948905108</v>
      </c>
      <c r="K24" s="147">
        <f t="shared" si="3"/>
        <v>0.38029946524064173</v>
      </c>
      <c r="L24" s="147">
        <f t="shared" si="4"/>
        <v>0.29141176470588237</v>
      </c>
      <c r="M24" s="147">
        <f t="shared" si="5"/>
        <v>0.19780451127819548</v>
      </c>
      <c r="N24" s="145">
        <f t="shared" si="6"/>
        <v>0.26258064516129032</v>
      </c>
      <c r="O24" s="142">
        <f t="shared" si="7"/>
        <v>0.59193715083798881</v>
      </c>
      <c r="P24" s="147">
        <f t="shared" si="8"/>
        <v>0.56662273556231013</v>
      </c>
      <c r="Q24" s="147">
        <f t="shared" si="9"/>
        <v>0.47876230769230765</v>
      </c>
      <c r="R24" s="147">
        <f t="shared" si="10"/>
        <v>0.28588450160771706</v>
      </c>
      <c r="S24" s="145">
        <f t="shared" si="11"/>
        <v>0.45496428571428571</v>
      </c>
      <c r="T24" s="142">
        <f t="shared" si="12"/>
        <v>0.53327840909090907</v>
      </c>
      <c r="U24" s="147">
        <f t="shared" si="13"/>
        <v>0.44296406779661024</v>
      </c>
      <c r="V24" s="147">
        <f t="shared" si="14"/>
        <v>0.30730571428571429</v>
      </c>
      <c r="W24" s="147">
        <f t="shared" si="15"/>
        <v>0.17127024390243903</v>
      </c>
      <c r="X24" s="145">
        <f t="shared" si="16"/>
        <v>0.27036842105263159</v>
      </c>
      <c r="Y24" s="94"/>
      <c r="Z24" s="142">
        <f t="shared" si="17"/>
        <v>0.34016393442622955</v>
      </c>
      <c r="AA24" s="147">
        <f t="shared" si="18"/>
        <v>0.2881002087682672</v>
      </c>
      <c r="AB24" s="147">
        <f t="shared" si="19"/>
        <v>0.21467688937568455</v>
      </c>
      <c r="AC24" s="147">
        <f t="shared" si="20"/>
        <v>0.11829134720700987</v>
      </c>
      <c r="AD24" s="145">
        <f t="shared" si="21"/>
        <v>0.21413276231263387</v>
      </c>
      <c r="AE24" s="142">
        <f t="shared" si="22"/>
        <v>0.34016393442622955</v>
      </c>
      <c r="AF24" s="147">
        <f t="shared" si="23"/>
        <v>0.2881002087682672</v>
      </c>
      <c r="AG24" s="147">
        <f t="shared" si="24"/>
        <v>0.21327529923830249</v>
      </c>
      <c r="AH24" s="147">
        <f t="shared" si="25"/>
        <v>0.12189616252821672</v>
      </c>
      <c r="AI24" s="145">
        <f t="shared" si="26"/>
        <v>0.21482277121374865</v>
      </c>
      <c r="AJ24" s="94"/>
      <c r="AK24" s="142">
        <f t="shared" si="27"/>
        <v>8.8741175062821531E-2</v>
      </c>
      <c r="AL24" s="147">
        <f t="shared" si="28"/>
        <v>9.2199256472374536E-2</v>
      </c>
      <c r="AM24" s="147">
        <f t="shared" si="29"/>
        <v>7.6734875330197821E-2</v>
      </c>
      <c r="AN24" s="147">
        <f t="shared" si="30"/>
        <v>7.951316407118561E-2</v>
      </c>
      <c r="AO24" s="145">
        <f t="shared" si="31"/>
        <v>4.8447882848656448E-2</v>
      </c>
      <c r="AP24" s="142">
        <f t="shared" si="32"/>
        <v>0.25177321641175926</v>
      </c>
      <c r="AQ24" s="147">
        <f t="shared" si="33"/>
        <v>0.27852252679404294</v>
      </c>
      <c r="AR24" s="147">
        <f t="shared" si="34"/>
        <v>0.26548700845400519</v>
      </c>
      <c r="AS24" s="147">
        <f t="shared" si="35"/>
        <v>0.16398833907950033</v>
      </c>
      <c r="AT24" s="145">
        <f t="shared" si="36"/>
        <v>0.24014151450053706</v>
      </c>
      <c r="AU24" s="250"/>
      <c r="AV24" s="142">
        <f t="shared" si="37"/>
        <v>0.50459424645770712</v>
      </c>
      <c r="AW24" s="147">
        <f t="shared" si="38"/>
        <v>0.50039403321137066</v>
      </c>
      <c r="AX24" s="147">
        <f t="shared" si="39"/>
        <v>0.49391824526420741</v>
      </c>
      <c r="AY24" s="147">
        <f t="shared" si="40"/>
        <v>0.61813909774436082</v>
      </c>
      <c r="AZ24" s="145">
        <f t="shared" si="41"/>
        <v>0.47741935483870962</v>
      </c>
      <c r="BA24" s="142">
        <f t="shared" si="42"/>
        <v>0.6963966480446927</v>
      </c>
      <c r="BB24" s="147">
        <f t="shared" si="43"/>
        <v>0.74555623100303969</v>
      </c>
      <c r="BC24" s="147">
        <f t="shared" si="44"/>
        <v>0.81146153846153846</v>
      </c>
      <c r="BD24" s="147">
        <f t="shared" si="45"/>
        <v>0.89338906752411573</v>
      </c>
      <c r="BE24" s="145">
        <f t="shared" si="46"/>
        <v>0.82720779220779217</v>
      </c>
      <c r="BF24" s="142">
        <f t="shared" si="47"/>
        <v>0.62738636363636358</v>
      </c>
      <c r="BG24" s="147">
        <f t="shared" si="48"/>
        <v>0.58284745762711876</v>
      </c>
      <c r="BH24" s="147">
        <f t="shared" si="49"/>
        <v>0.52085714285714291</v>
      </c>
      <c r="BI24" s="147">
        <f t="shared" si="50"/>
        <v>0.53521951219512198</v>
      </c>
      <c r="BJ24" s="145">
        <f t="shared" si="51"/>
        <v>0.49157894736842106</v>
      </c>
      <c r="BK24" s="227"/>
    </row>
    <row r="25" spans="2:63" x14ac:dyDescent="0.2">
      <c r="B25" s="138">
        <f>'Solar prot device - data'!B25</f>
        <v>11</v>
      </c>
      <c r="C25" s="248" t="str">
        <f>IF('Solar prot device - data'!C25&lt;&gt;"","Glazing"&amp;" + "&amp;'Solar prot device - data'!C25,"")</f>
        <v>Glazing + High translucent - Dark</v>
      </c>
      <c r="D25" s="249"/>
      <c r="E25" s="249"/>
      <c r="F25" s="255">
        <f>IF('Solar prot device - data'!D25&lt;&gt;"",'Solar prot device - data'!D25,"")</f>
        <v>0.4</v>
      </c>
      <c r="G25" s="147">
        <f>IF('Solar prot device - data'!E25&lt;&gt;"",'Solar prot device - data'!E25,"")</f>
        <v>0.2</v>
      </c>
      <c r="H25" s="143">
        <f>IF('Solar prot device - data'!F25&lt;&gt;"",'Solar prot device - data'!F25,"")</f>
        <v>0.2</v>
      </c>
      <c r="I25" s="256">
        <f>IF('Solar prot device - data'!G25&lt;&gt;"",'Solar prot device - data'!G25,"")</f>
        <v>0.39999999999999997</v>
      </c>
      <c r="J25" s="142">
        <f t="shared" si="2"/>
        <v>0.45007299270072992</v>
      </c>
      <c r="K25" s="147">
        <f t="shared" si="3"/>
        <v>0.39580748663101606</v>
      </c>
      <c r="L25" s="147">
        <f t="shared" si="4"/>
        <v>0.30023529411764704</v>
      </c>
      <c r="M25" s="147">
        <f t="shared" si="5"/>
        <v>0.2060751879699248</v>
      </c>
      <c r="N25" s="145">
        <f t="shared" si="6"/>
        <v>0.26903225806451614</v>
      </c>
      <c r="O25" s="142">
        <f t="shared" si="7"/>
        <v>0.65041620111731846</v>
      </c>
      <c r="P25" s="147">
        <f t="shared" si="8"/>
        <v>0.61768364741641335</v>
      </c>
      <c r="Q25" s="147">
        <f t="shared" si="9"/>
        <v>0.51130307692307697</v>
      </c>
      <c r="R25" s="147">
        <f t="shared" si="10"/>
        <v>0.2949926688102894</v>
      </c>
      <c r="S25" s="145">
        <f t="shared" si="11"/>
        <v>0.48378571428571432</v>
      </c>
      <c r="T25" s="142">
        <f t="shared" si="12"/>
        <v>0.58089772727272726</v>
      </c>
      <c r="U25" s="147">
        <f t="shared" si="13"/>
        <v>0.47135457627118649</v>
      </c>
      <c r="V25" s="147">
        <f t="shared" si="14"/>
        <v>0.31725142857142852</v>
      </c>
      <c r="W25" s="147">
        <f t="shared" si="15"/>
        <v>0.17401756097560975</v>
      </c>
      <c r="X25" s="145">
        <f t="shared" si="16"/>
        <v>0.27673684210526317</v>
      </c>
      <c r="Y25" s="94"/>
      <c r="Z25" s="142">
        <f t="shared" si="17"/>
        <v>0.33739837398373984</v>
      </c>
      <c r="AA25" s="147">
        <f t="shared" si="18"/>
        <v>0.2839506172839506</v>
      </c>
      <c r="AB25" s="147">
        <f t="shared" si="19"/>
        <v>0.20806794055201699</v>
      </c>
      <c r="AC25" s="147">
        <f t="shared" si="20"/>
        <v>0.11464968152866244</v>
      </c>
      <c r="AD25" s="145">
        <f t="shared" si="21"/>
        <v>0.20920502092050211</v>
      </c>
      <c r="AE25" s="142">
        <f t="shared" si="22"/>
        <v>0.33739837398373984</v>
      </c>
      <c r="AF25" s="147">
        <f t="shared" si="23"/>
        <v>0.2839506172839506</v>
      </c>
      <c r="AG25" s="147">
        <f t="shared" si="24"/>
        <v>0.20718816067653278</v>
      </c>
      <c r="AH25" s="147">
        <f t="shared" si="25"/>
        <v>0.11688311688311691</v>
      </c>
      <c r="AI25" s="145">
        <f t="shared" si="26"/>
        <v>0.20964360587002098</v>
      </c>
      <c r="AJ25" s="94"/>
      <c r="AK25" s="142">
        <f t="shared" si="27"/>
        <v>0.11267461871699008</v>
      </c>
      <c r="AL25" s="147">
        <f t="shared" si="28"/>
        <v>0.11185686934706546</v>
      </c>
      <c r="AM25" s="147">
        <f t="shared" si="29"/>
        <v>9.216735356563005E-2</v>
      </c>
      <c r="AN25" s="147">
        <f t="shared" si="30"/>
        <v>9.1425506441262364E-2</v>
      </c>
      <c r="AO25" s="145">
        <f t="shared" si="31"/>
        <v>5.9827237144014028E-2</v>
      </c>
      <c r="AP25" s="142">
        <f t="shared" si="32"/>
        <v>0.31301782713357862</v>
      </c>
      <c r="AQ25" s="147">
        <f t="shared" si="33"/>
        <v>0.33373303013246275</v>
      </c>
      <c r="AR25" s="147">
        <f t="shared" si="34"/>
        <v>0.30411491624654419</v>
      </c>
      <c r="AS25" s="147">
        <f t="shared" si="35"/>
        <v>0.17810955192717248</v>
      </c>
      <c r="AT25" s="145">
        <f t="shared" si="36"/>
        <v>0.27414210841569331</v>
      </c>
      <c r="AU25" s="250"/>
      <c r="AV25" s="142">
        <f t="shared" si="37"/>
        <v>0.52949763847144693</v>
      </c>
      <c r="AW25" s="147">
        <f t="shared" si="38"/>
        <v>0.52079932451449484</v>
      </c>
      <c r="AX25" s="147">
        <f t="shared" si="39"/>
        <v>0.5088733798604187</v>
      </c>
      <c r="AY25" s="147">
        <f t="shared" si="40"/>
        <v>0.64398496240601499</v>
      </c>
      <c r="AZ25" s="145">
        <f t="shared" si="41"/>
        <v>0.48914956011730204</v>
      </c>
      <c r="BA25" s="142">
        <f t="shared" si="42"/>
        <v>0.76519553072625701</v>
      </c>
      <c r="BB25" s="147">
        <f t="shared" si="43"/>
        <v>0.81274164133738602</v>
      </c>
      <c r="BC25" s="147">
        <f t="shared" si="44"/>
        <v>0.86661538461538479</v>
      </c>
      <c r="BD25" s="147">
        <f t="shared" si="45"/>
        <v>0.9218520900321544</v>
      </c>
      <c r="BE25" s="145">
        <f t="shared" si="46"/>
        <v>0.87961038961038962</v>
      </c>
      <c r="BF25" s="142">
        <f t="shared" si="47"/>
        <v>0.68340909090909097</v>
      </c>
      <c r="BG25" s="147">
        <f t="shared" si="48"/>
        <v>0.62020338983050849</v>
      </c>
      <c r="BH25" s="147">
        <f t="shared" si="49"/>
        <v>0.5377142857142857</v>
      </c>
      <c r="BI25" s="147">
        <f t="shared" si="50"/>
        <v>0.54380487804878042</v>
      </c>
      <c r="BJ25" s="145">
        <f t="shared" si="51"/>
        <v>0.50315789473684214</v>
      </c>
      <c r="BK25" s="227"/>
    </row>
    <row r="26" spans="2:63" x14ac:dyDescent="0.2">
      <c r="B26" s="138">
        <f>'Solar prot device - data'!B26</f>
        <v>12</v>
      </c>
      <c r="C26" s="248" t="str">
        <f>IF('Solar prot device - data'!C26&lt;&gt;"","Glazing"&amp;" + "&amp;'Solar prot device - data'!C26,"")</f>
        <v>Glazing + High translucent - Black</v>
      </c>
      <c r="D26" s="249"/>
      <c r="E26" s="249"/>
      <c r="F26" s="255">
        <f>IF('Solar prot device - data'!D26&lt;&gt;"",'Solar prot device - data'!D26,"")</f>
        <v>0.4</v>
      </c>
      <c r="G26" s="147">
        <f>IF('Solar prot device - data'!E26&lt;&gt;"",'Solar prot device - data'!E26,"")</f>
        <v>0.1</v>
      </c>
      <c r="H26" s="143">
        <f>IF('Solar prot device - data'!F26&lt;&gt;"",'Solar prot device - data'!F26,"")</f>
        <v>0.1</v>
      </c>
      <c r="I26" s="256">
        <f>IF('Solar prot device - data'!G26&lt;&gt;"",'Solar prot device - data'!G26,"")</f>
        <v>0.5</v>
      </c>
      <c r="J26" s="142">
        <f t="shared" si="2"/>
        <v>0.47124087591240876</v>
      </c>
      <c r="K26" s="147">
        <f t="shared" si="3"/>
        <v>0.41131550802139039</v>
      </c>
      <c r="L26" s="147">
        <f t="shared" si="4"/>
        <v>0.30905882352941177</v>
      </c>
      <c r="M26" s="147">
        <f t="shared" si="5"/>
        <v>0.21434586466165412</v>
      </c>
      <c r="N26" s="145">
        <f t="shared" si="6"/>
        <v>0.27548387096774196</v>
      </c>
      <c r="O26" s="142">
        <f t="shared" si="7"/>
        <v>0.708895251396648</v>
      </c>
      <c r="P26" s="147">
        <f t="shared" si="8"/>
        <v>0.66874455927051668</v>
      </c>
      <c r="Q26" s="147">
        <f t="shared" si="9"/>
        <v>0.54384384615384618</v>
      </c>
      <c r="R26" s="147">
        <f t="shared" si="10"/>
        <v>0.3041008360128617</v>
      </c>
      <c r="S26" s="145">
        <f t="shared" si="11"/>
        <v>0.51260714285714282</v>
      </c>
      <c r="T26" s="142">
        <f t="shared" si="12"/>
        <v>0.62851704545454545</v>
      </c>
      <c r="U26" s="147">
        <f t="shared" si="13"/>
        <v>0.49974508474576274</v>
      </c>
      <c r="V26" s="147">
        <f t="shared" si="14"/>
        <v>0.32719714285714285</v>
      </c>
      <c r="W26" s="147">
        <f t="shared" si="15"/>
        <v>0.17676487804878049</v>
      </c>
      <c r="X26" s="145">
        <f t="shared" si="16"/>
        <v>0.2831052631578948</v>
      </c>
      <c r="Y26" s="94"/>
      <c r="Z26" s="142">
        <f t="shared" si="17"/>
        <v>0.33467741935483875</v>
      </c>
      <c r="AA26" s="147">
        <f t="shared" si="18"/>
        <v>0.27991886409736305</v>
      </c>
      <c r="AB26" s="147">
        <f t="shared" si="19"/>
        <v>0.20185375901132854</v>
      </c>
      <c r="AC26" s="147">
        <f t="shared" si="20"/>
        <v>0.11122554067971166</v>
      </c>
      <c r="AD26" s="145">
        <f t="shared" si="21"/>
        <v>0.20449897750511248</v>
      </c>
      <c r="AE26" s="142">
        <f t="shared" si="22"/>
        <v>0.33467741935483875</v>
      </c>
      <c r="AF26" s="147">
        <f t="shared" si="23"/>
        <v>0.27991886409736305</v>
      </c>
      <c r="AG26" s="147">
        <f t="shared" si="24"/>
        <v>0.20143884892086333</v>
      </c>
      <c r="AH26" s="147">
        <f t="shared" si="25"/>
        <v>0.11226611226611229</v>
      </c>
      <c r="AI26" s="145">
        <f t="shared" si="26"/>
        <v>0.20470829068577279</v>
      </c>
      <c r="AJ26" s="94"/>
      <c r="AK26" s="142">
        <f t="shared" si="27"/>
        <v>0.13656345655757002</v>
      </c>
      <c r="AL26" s="147">
        <f t="shared" si="28"/>
        <v>0.13139664392402733</v>
      </c>
      <c r="AM26" s="147">
        <f t="shared" si="29"/>
        <v>0.10720506451808323</v>
      </c>
      <c r="AN26" s="147">
        <f t="shared" si="30"/>
        <v>0.10312032398194246</v>
      </c>
      <c r="AO26" s="145">
        <f t="shared" si="31"/>
        <v>7.0984893462629484E-2</v>
      </c>
      <c r="AP26" s="142">
        <f t="shared" si="32"/>
        <v>0.37421783204180925</v>
      </c>
      <c r="AQ26" s="147">
        <f t="shared" si="33"/>
        <v>0.38882569517315363</v>
      </c>
      <c r="AR26" s="147">
        <f t="shared" si="34"/>
        <v>0.34240499723298284</v>
      </c>
      <c r="AS26" s="147">
        <f t="shared" si="35"/>
        <v>0.19183472374674942</v>
      </c>
      <c r="AT26" s="145">
        <f t="shared" si="36"/>
        <v>0.30789885217137003</v>
      </c>
      <c r="AU26" s="250"/>
      <c r="AV26" s="142">
        <f t="shared" si="37"/>
        <v>0.55440103048518674</v>
      </c>
      <c r="AW26" s="147">
        <f t="shared" si="38"/>
        <v>0.54120461581761892</v>
      </c>
      <c r="AX26" s="147">
        <f t="shared" si="39"/>
        <v>0.52382851445663015</v>
      </c>
      <c r="AY26" s="147">
        <f t="shared" si="40"/>
        <v>0.66983082706766905</v>
      </c>
      <c r="AZ26" s="145">
        <f t="shared" si="41"/>
        <v>0.50087976539589441</v>
      </c>
      <c r="BA26" s="142">
        <f t="shared" si="42"/>
        <v>0.83399441340782121</v>
      </c>
      <c r="BB26" s="147">
        <f t="shared" si="43"/>
        <v>0.87992705167173246</v>
      </c>
      <c r="BC26" s="147">
        <f t="shared" si="44"/>
        <v>0.9217692307692309</v>
      </c>
      <c r="BD26" s="147">
        <f t="shared" si="45"/>
        <v>0.95031511254019274</v>
      </c>
      <c r="BE26" s="145">
        <f t="shared" si="46"/>
        <v>0.93201298701298685</v>
      </c>
      <c r="BF26" s="142">
        <f t="shared" si="47"/>
        <v>0.73943181818181825</v>
      </c>
      <c r="BG26" s="147">
        <f t="shared" si="48"/>
        <v>0.65755932203389833</v>
      </c>
      <c r="BH26" s="147">
        <f t="shared" si="49"/>
        <v>0.5545714285714286</v>
      </c>
      <c r="BI26" s="147">
        <f t="shared" si="50"/>
        <v>0.55239024390243907</v>
      </c>
      <c r="BJ26" s="145">
        <f t="shared" si="51"/>
        <v>0.51473684210526327</v>
      </c>
      <c r="BK26" s="227"/>
    </row>
    <row r="27" spans="2:63" x14ac:dyDescent="0.2">
      <c r="B27" s="138">
        <f>'Solar prot device - data'!B27</f>
        <v>13</v>
      </c>
      <c r="C27" s="248" t="str">
        <f>IF('Solar prot device - data'!C27&lt;&gt;"","Glazing"&amp;" + "&amp;'Solar prot device - data'!C27,"")</f>
        <v/>
      </c>
      <c r="D27" s="249"/>
      <c r="E27" s="249"/>
      <c r="F27" s="255" t="str">
        <f>IF('Solar prot device - data'!D27&lt;&gt;"",'Solar prot device - data'!D27,"")</f>
        <v/>
      </c>
      <c r="G27" s="147" t="str">
        <f>IF('Solar prot device - data'!E27&lt;&gt;"",'Solar prot device - data'!E27,"")</f>
        <v/>
      </c>
      <c r="H27" s="143" t="str">
        <f>IF('Solar prot device - data'!F27&lt;&gt;"",'Solar prot device - data'!F27,"")</f>
        <v/>
      </c>
      <c r="I27" s="256" t="str">
        <f>IF('Solar prot device - data'!G27&lt;&gt;"",'Solar prot device - data'!G27,"")</f>
        <v/>
      </c>
      <c r="J27" s="142" t="str">
        <f t="shared" ref="J27:J37" si="52">IF(AND($F27&lt;&gt;"",$G27&lt;&gt;""),$F27*BM$4+$I27*BM$9/BM$6+$F27*(1-BM$4)*BM$9/BM$5,"")</f>
        <v/>
      </c>
      <c r="K27" s="147" t="str">
        <f t="shared" ref="K27:K37" si="53">IF(AND($F27&lt;&gt;"",$G27&lt;&gt;""),$F27*BN$4+$I27*BN$9/BN$6+$F27*(1-BN$4)*BN$9/BN$5,"")</f>
        <v/>
      </c>
      <c r="L27" s="147" t="str">
        <f t="shared" ref="L27:L37" si="54">IF(AND($F27&lt;&gt;"",$G27&lt;&gt;""),$F27*BO$4+$I27*BO$9/BO$6+$F27*(1-BO$4)*BO$9/BO$5,"")</f>
        <v/>
      </c>
      <c r="M27" s="147" t="str">
        <f t="shared" ref="M27:M37" si="55">IF(AND($F27&lt;&gt;"",$G27&lt;&gt;""),$F27*BP$4+$I27*BP$9/BP$6+$F27*(1-BP$4)*BP$9/BP$5,"")</f>
        <v/>
      </c>
      <c r="N27" s="145" t="str">
        <f t="shared" ref="N27:N37" si="56">IF(AND($F27&lt;&gt;"",$G27&lt;&gt;""),$F27*BQ$4+$I27*BQ$9/BQ$6+$F27*(1-BQ$4)*BQ$9/BQ$5,"")</f>
        <v/>
      </c>
      <c r="O27" s="142" t="str">
        <f t="shared" ref="O27:O37" si="57">IF(AND($F27&lt;&gt;"",$G27&lt;&gt;""),BM$4*(1-BM$4*$G27-$I27*BM$10/BM$7),"")</f>
        <v/>
      </c>
      <c r="P27" s="147" t="str">
        <f t="shared" ref="P27:P37" si="58">IF(AND($F27&lt;&gt;"",$G27&lt;&gt;""),BN$4*(1-BN$4*$G27-$I27*BN$10/BN$7),"")</f>
        <v/>
      </c>
      <c r="Q27" s="147" t="str">
        <f t="shared" ref="Q27:Q37" si="59">IF(AND($F27&lt;&gt;"",$G27&lt;&gt;""),BO$4*(1-BO$4*$G27-$I27*BO$10/BO$7),"")</f>
        <v/>
      </c>
      <c r="R27" s="147" t="str">
        <f t="shared" ref="R27:R37" si="60">IF(AND($F27&lt;&gt;"",$G27&lt;&gt;""),BP$4*(1-BP$4*$G27-$I27*BP$10/BP$7),"")</f>
        <v/>
      </c>
      <c r="S27" s="145" t="str">
        <f t="shared" ref="S27:S37" si="61">IF(AND($F27&lt;&gt;"",$G27&lt;&gt;""),BQ$4*(1-BQ$4*$G27-$I27*BQ$10/BQ$7),"")</f>
        <v/>
      </c>
      <c r="T27" s="142" t="str">
        <f t="shared" ref="T27:T37" si="62">IF(AND($F27&lt;&gt;"",$G27&lt;&gt;""),BM$4*$F27+BM$4*($I27+(1-BM$4)*$G27)*BM$11/BM$8,"")</f>
        <v/>
      </c>
      <c r="U27" s="147" t="str">
        <f t="shared" ref="U27:U37" si="63">IF(AND($F27&lt;&gt;"",$G27&lt;&gt;""),BN$4*$F27+BN$4*($I27+(1-BN$4)*$G27)*BN$11/BN$8,"")</f>
        <v/>
      </c>
      <c r="V27" s="147" t="str">
        <f t="shared" ref="V27:V37" si="64">IF(AND($F27&lt;&gt;"",$G27&lt;&gt;""),BO$4*$F27+BO$4*($I27+(1-BO$4)*$G27)*BO$11/BO$8,"")</f>
        <v/>
      </c>
      <c r="W27" s="147" t="str">
        <f t="shared" ref="W27:W37" si="65">IF(AND($F27&lt;&gt;"",$G27&lt;&gt;""),BP$4*$F27+BP$4*($I27+(1-BP$4)*$G27)*BP$11/BP$8,"")</f>
        <v/>
      </c>
      <c r="X27" s="145" t="str">
        <f t="shared" ref="X27:X37" si="66">IF(AND($F27&lt;&gt;"",$G27&lt;&gt;""),BQ$4*$F27+BQ$4*($I27+(1-BQ$4)*$G27)*BQ$11/BQ$8,"")</f>
        <v/>
      </c>
      <c r="Y27" s="94"/>
      <c r="Z27" s="142" t="str">
        <f t="shared" si="17"/>
        <v/>
      </c>
      <c r="AA27" s="147" t="str">
        <f t="shared" si="18"/>
        <v/>
      </c>
      <c r="AB27" s="147" t="str">
        <f t="shared" si="19"/>
        <v/>
      </c>
      <c r="AC27" s="147" t="str">
        <f t="shared" si="20"/>
        <v/>
      </c>
      <c r="AD27" s="145" t="str">
        <f t="shared" si="21"/>
        <v/>
      </c>
      <c r="AE27" s="142" t="str">
        <f t="shared" si="22"/>
        <v/>
      </c>
      <c r="AF27" s="147" t="str">
        <f t="shared" si="23"/>
        <v/>
      </c>
      <c r="AG27" s="147" t="str">
        <f t="shared" si="24"/>
        <v/>
      </c>
      <c r="AH27" s="147" t="str">
        <f t="shared" si="25"/>
        <v/>
      </c>
      <c r="AI27" s="145" t="str">
        <f t="shared" si="26"/>
        <v/>
      </c>
      <c r="AJ27" s="94"/>
      <c r="AK27" s="142" t="str">
        <f t="shared" ref="AK27:AK37" si="67">IF(AND(J27&lt;&gt;"",Z27&lt;&gt;""),J27-Z27,"")</f>
        <v/>
      </c>
      <c r="AL27" s="147" t="str">
        <f t="shared" ref="AL27:AL37" si="68">IF(AND(K27&lt;&gt;"",AA27&lt;&gt;""),K27-AA27,"")</f>
        <v/>
      </c>
      <c r="AM27" s="147" t="str">
        <f t="shared" ref="AM27:AM37" si="69">IF(AND(L27&lt;&gt;"",AB27&lt;&gt;""),L27-AB27,"")</f>
        <v/>
      </c>
      <c r="AN27" s="147" t="str">
        <f t="shared" ref="AN27:AN37" si="70">IF(AND(M27&lt;&gt;"",AC27&lt;&gt;""),M27-AC27,"")</f>
        <v/>
      </c>
      <c r="AO27" s="145" t="str">
        <f t="shared" ref="AO27:AO37" si="71">IF(AND(N27&lt;&gt;"",AD27&lt;&gt;""),N27-AD27,"")</f>
        <v/>
      </c>
      <c r="AP27" s="142" t="str">
        <f t="shared" ref="AP27:AP37" si="72">IF(AND(O27&lt;&gt;"",AE27&lt;&gt;""),O27-AE27,"")</f>
        <v/>
      </c>
      <c r="AQ27" s="147" t="str">
        <f t="shared" ref="AQ27:AQ37" si="73">IF(AND(P27&lt;&gt;"",AF27&lt;&gt;""),P27-AF27,"")</f>
        <v/>
      </c>
      <c r="AR27" s="147" t="str">
        <f t="shared" ref="AR27:AR37" si="74">IF(AND(Q27&lt;&gt;"",AG27&lt;&gt;""),Q27-AG27,"")</f>
        <v/>
      </c>
      <c r="AS27" s="147" t="str">
        <f t="shared" ref="AS27:AS37" si="75">IF(AND(R27&lt;&gt;"",AH27&lt;&gt;""),R27-AH27,"")</f>
        <v/>
      </c>
      <c r="AT27" s="145" t="str">
        <f t="shared" ref="AT27:AT37" si="76">IF(AND(S27&lt;&gt;"",AI27&lt;&gt;""),S27-AI27,"")</f>
        <v/>
      </c>
      <c r="AU27" s="250"/>
      <c r="AV27" s="142" t="str">
        <f t="shared" ref="AV27:AV37" si="77">IF(J27&lt;&gt;"", J27/$E$5,"")</f>
        <v/>
      </c>
      <c r="AW27" s="147" t="str">
        <f t="shared" ref="AW27:AW37" si="78">IF(K27&lt;&gt;"", K27/$E$6,"")</f>
        <v/>
      </c>
      <c r="AX27" s="147" t="str">
        <f t="shared" ref="AX27:AX37" si="79">IF(L27&lt;&gt;"", L27/$E$7,"")</f>
        <v/>
      </c>
      <c r="AY27" s="147" t="str">
        <f t="shared" ref="AY27:AY37" si="80">IF(M27&lt;&gt;"", M27/$E$8,"")</f>
        <v/>
      </c>
      <c r="AZ27" s="145" t="str">
        <f t="shared" ref="AZ27:AZ37" si="81">IF(N27&lt;&gt;"", N27/$E$9,"")</f>
        <v/>
      </c>
      <c r="BA27" s="142" t="str">
        <f t="shared" ref="BA27:BA37" si="82">IF(O27&lt;&gt;"", O27/$E$5,"")</f>
        <v/>
      </c>
      <c r="BB27" s="147" t="str">
        <f t="shared" ref="BB27:BB37" si="83">IF(P27&lt;&gt;"", P27/$E$6,"")</f>
        <v/>
      </c>
      <c r="BC27" s="147" t="str">
        <f t="shared" ref="BC27:BC37" si="84">IF(Q27&lt;&gt;"", Q27/$E$7,"")</f>
        <v/>
      </c>
      <c r="BD27" s="147" t="str">
        <f t="shared" ref="BD27:BD37" si="85">IF(R27&lt;&gt;"", R27/$E$8,"")</f>
        <v/>
      </c>
      <c r="BE27" s="145" t="str">
        <f t="shared" ref="BE27:BE37" si="86">IF(S27&lt;&gt;"", S27/$E$9,"")</f>
        <v/>
      </c>
      <c r="BF27" s="142" t="str">
        <f t="shared" ref="BF27:BF37" si="87">IF(T27&lt;&gt;"", T27/$E$5,"")</f>
        <v/>
      </c>
      <c r="BG27" s="147" t="str">
        <f t="shared" ref="BG27:BG37" si="88">IF(U27&lt;&gt;"", U27/$E$6,"")</f>
        <v/>
      </c>
      <c r="BH27" s="147" t="str">
        <f t="shared" ref="BH27:BH37" si="89">IF(V27&lt;&gt;"", V27/$E$7,"")</f>
        <v/>
      </c>
      <c r="BI27" s="147" t="str">
        <f t="shared" ref="BI27:BI37" si="90">IF(W27&lt;&gt;"", W27/$E$8,"")</f>
        <v/>
      </c>
      <c r="BJ27" s="145" t="str">
        <f t="shared" ref="BJ27:BJ37" si="91">IF(X27&lt;&gt;"", X27/$E$9,"")</f>
        <v/>
      </c>
      <c r="BK27" s="227"/>
    </row>
    <row r="28" spans="2:63" x14ac:dyDescent="0.2">
      <c r="B28" s="138">
        <f>'Solar prot device - data'!B28</f>
        <v>14</v>
      </c>
      <c r="C28" s="248" t="str">
        <f>IF('Solar prot device - data'!C28&lt;&gt;"","Glazing"&amp;" + "&amp;'Solar prot device - data'!C28,"")</f>
        <v/>
      </c>
      <c r="D28" s="249"/>
      <c r="E28" s="249"/>
      <c r="F28" s="255" t="str">
        <f>IF('Solar prot device - data'!D28&lt;&gt;"",'Solar prot device - data'!D28,"")</f>
        <v/>
      </c>
      <c r="G28" s="147" t="str">
        <f>IF('Solar prot device - data'!E28&lt;&gt;"",'Solar prot device - data'!E28,"")</f>
        <v/>
      </c>
      <c r="H28" s="143" t="str">
        <f>IF('Solar prot device - data'!F28&lt;&gt;"",'Solar prot device - data'!F28,"")</f>
        <v/>
      </c>
      <c r="I28" s="256" t="str">
        <f>IF('Solar prot device - data'!G28&lt;&gt;"",'Solar prot device - data'!G28,"")</f>
        <v/>
      </c>
      <c r="J28" s="142" t="str">
        <f t="shared" si="52"/>
        <v/>
      </c>
      <c r="K28" s="147" t="str">
        <f t="shared" si="53"/>
        <v/>
      </c>
      <c r="L28" s="147" t="str">
        <f t="shared" si="54"/>
        <v/>
      </c>
      <c r="M28" s="147" t="str">
        <f t="shared" si="55"/>
        <v/>
      </c>
      <c r="N28" s="145" t="str">
        <f t="shared" si="56"/>
        <v/>
      </c>
      <c r="O28" s="142" t="str">
        <f t="shared" si="57"/>
        <v/>
      </c>
      <c r="P28" s="147" t="str">
        <f t="shared" si="58"/>
        <v/>
      </c>
      <c r="Q28" s="147" t="str">
        <f t="shared" si="59"/>
        <v/>
      </c>
      <c r="R28" s="147" t="str">
        <f t="shared" si="60"/>
        <v/>
      </c>
      <c r="S28" s="145" t="str">
        <f t="shared" si="61"/>
        <v/>
      </c>
      <c r="T28" s="142" t="str">
        <f t="shared" si="62"/>
        <v/>
      </c>
      <c r="U28" s="147" t="str">
        <f t="shared" si="63"/>
        <v/>
      </c>
      <c r="V28" s="147" t="str">
        <f t="shared" si="64"/>
        <v/>
      </c>
      <c r="W28" s="147" t="str">
        <f t="shared" si="65"/>
        <v/>
      </c>
      <c r="X28" s="145" t="str">
        <f t="shared" si="66"/>
        <v/>
      </c>
      <c r="Y28" s="94"/>
      <c r="Z28" s="142" t="str">
        <f t="shared" si="17"/>
        <v/>
      </c>
      <c r="AA28" s="147" t="str">
        <f t="shared" si="18"/>
        <v/>
      </c>
      <c r="AB28" s="147" t="str">
        <f t="shared" si="19"/>
        <v/>
      </c>
      <c r="AC28" s="147" t="str">
        <f t="shared" si="20"/>
        <v/>
      </c>
      <c r="AD28" s="145" t="str">
        <f t="shared" si="21"/>
        <v/>
      </c>
      <c r="AE28" s="142" t="str">
        <f t="shared" si="22"/>
        <v/>
      </c>
      <c r="AF28" s="147" t="str">
        <f t="shared" si="23"/>
        <v/>
      </c>
      <c r="AG28" s="147" t="str">
        <f t="shared" si="24"/>
        <v/>
      </c>
      <c r="AH28" s="147" t="str">
        <f t="shared" si="25"/>
        <v/>
      </c>
      <c r="AI28" s="145" t="str">
        <f t="shared" si="26"/>
        <v/>
      </c>
      <c r="AJ28" s="94"/>
      <c r="AK28" s="142" t="str">
        <f t="shared" si="67"/>
        <v/>
      </c>
      <c r="AL28" s="147" t="str">
        <f t="shared" si="68"/>
        <v/>
      </c>
      <c r="AM28" s="147" t="str">
        <f t="shared" si="69"/>
        <v/>
      </c>
      <c r="AN28" s="147" t="str">
        <f t="shared" si="70"/>
        <v/>
      </c>
      <c r="AO28" s="145" t="str">
        <f t="shared" si="71"/>
        <v/>
      </c>
      <c r="AP28" s="142" t="str">
        <f t="shared" si="72"/>
        <v/>
      </c>
      <c r="AQ28" s="147" t="str">
        <f t="shared" si="73"/>
        <v/>
      </c>
      <c r="AR28" s="147" t="str">
        <f t="shared" si="74"/>
        <v/>
      </c>
      <c r="AS28" s="147" t="str">
        <f t="shared" si="75"/>
        <v/>
      </c>
      <c r="AT28" s="145" t="str">
        <f t="shared" si="76"/>
        <v/>
      </c>
      <c r="AU28" s="250"/>
      <c r="AV28" s="142" t="str">
        <f t="shared" si="77"/>
        <v/>
      </c>
      <c r="AW28" s="147" t="str">
        <f t="shared" si="78"/>
        <v/>
      </c>
      <c r="AX28" s="147" t="str">
        <f t="shared" si="79"/>
        <v/>
      </c>
      <c r="AY28" s="147" t="str">
        <f t="shared" si="80"/>
        <v/>
      </c>
      <c r="AZ28" s="145" t="str">
        <f t="shared" si="81"/>
        <v/>
      </c>
      <c r="BA28" s="142" t="str">
        <f t="shared" si="82"/>
        <v/>
      </c>
      <c r="BB28" s="147" t="str">
        <f t="shared" si="83"/>
        <v/>
      </c>
      <c r="BC28" s="147" t="str">
        <f t="shared" si="84"/>
        <v/>
      </c>
      <c r="BD28" s="147" t="str">
        <f t="shared" si="85"/>
        <v/>
      </c>
      <c r="BE28" s="145" t="str">
        <f t="shared" si="86"/>
        <v/>
      </c>
      <c r="BF28" s="142" t="str">
        <f t="shared" si="87"/>
        <v/>
      </c>
      <c r="BG28" s="147" t="str">
        <f t="shared" si="88"/>
        <v/>
      </c>
      <c r="BH28" s="147" t="str">
        <f t="shared" si="89"/>
        <v/>
      </c>
      <c r="BI28" s="147" t="str">
        <f t="shared" si="90"/>
        <v/>
      </c>
      <c r="BJ28" s="145" t="str">
        <f t="shared" si="91"/>
        <v/>
      </c>
      <c r="BK28" s="227"/>
    </row>
    <row r="29" spans="2:63" x14ac:dyDescent="0.2">
      <c r="B29" s="138">
        <f>'Solar prot device - data'!B29</f>
        <v>15</v>
      </c>
      <c r="C29" s="248" t="str">
        <f>IF('Solar prot device - data'!C29&lt;&gt;"","Glazing"&amp;" + "&amp;'Solar prot device - data'!C29,"")</f>
        <v/>
      </c>
      <c r="D29" s="249"/>
      <c r="E29" s="249"/>
      <c r="F29" s="255" t="str">
        <f>IF('Solar prot device - data'!D29&lt;&gt;"",'Solar prot device - data'!D29,"")</f>
        <v/>
      </c>
      <c r="G29" s="147" t="str">
        <f>IF('Solar prot device - data'!E29&lt;&gt;"",'Solar prot device - data'!E29,"")</f>
        <v/>
      </c>
      <c r="H29" s="143" t="str">
        <f>IF('Solar prot device - data'!F29&lt;&gt;"",'Solar prot device - data'!F29,"")</f>
        <v/>
      </c>
      <c r="I29" s="256" t="str">
        <f>IF('Solar prot device - data'!G29&lt;&gt;"",'Solar prot device - data'!G29,"")</f>
        <v/>
      </c>
      <c r="J29" s="142" t="str">
        <f t="shared" si="52"/>
        <v/>
      </c>
      <c r="K29" s="147" t="str">
        <f t="shared" si="53"/>
        <v/>
      </c>
      <c r="L29" s="147" t="str">
        <f t="shared" si="54"/>
        <v/>
      </c>
      <c r="M29" s="147" t="str">
        <f t="shared" si="55"/>
        <v/>
      </c>
      <c r="N29" s="145" t="str">
        <f t="shared" si="56"/>
        <v/>
      </c>
      <c r="O29" s="142" t="str">
        <f t="shared" si="57"/>
        <v/>
      </c>
      <c r="P29" s="147" t="str">
        <f t="shared" si="58"/>
        <v/>
      </c>
      <c r="Q29" s="147" t="str">
        <f t="shared" si="59"/>
        <v/>
      </c>
      <c r="R29" s="147" t="str">
        <f t="shared" si="60"/>
        <v/>
      </c>
      <c r="S29" s="145" t="str">
        <f t="shared" si="61"/>
        <v/>
      </c>
      <c r="T29" s="142" t="str">
        <f t="shared" si="62"/>
        <v/>
      </c>
      <c r="U29" s="147" t="str">
        <f t="shared" si="63"/>
        <v/>
      </c>
      <c r="V29" s="147" t="str">
        <f t="shared" si="64"/>
        <v/>
      </c>
      <c r="W29" s="147" t="str">
        <f t="shared" si="65"/>
        <v/>
      </c>
      <c r="X29" s="145" t="str">
        <f t="shared" si="66"/>
        <v/>
      </c>
      <c r="Y29" s="94"/>
      <c r="Z29" s="142" t="str">
        <f t="shared" si="17"/>
        <v/>
      </c>
      <c r="AA29" s="147" t="str">
        <f t="shared" si="18"/>
        <v/>
      </c>
      <c r="AB29" s="147" t="str">
        <f t="shared" si="19"/>
        <v/>
      </c>
      <c r="AC29" s="147" t="str">
        <f t="shared" si="20"/>
        <v/>
      </c>
      <c r="AD29" s="145" t="str">
        <f t="shared" si="21"/>
        <v/>
      </c>
      <c r="AE29" s="142" t="str">
        <f t="shared" si="22"/>
        <v/>
      </c>
      <c r="AF29" s="147" t="str">
        <f t="shared" si="23"/>
        <v/>
      </c>
      <c r="AG29" s="147" t="str">
        <f t="shared" si="24"/>
        <v/>
      </c>
      <c r="AH29" s="147" t="str">
        <f t="shared" si="25"/>
        <v/>
      </c>
      <c r="AI29" s="145" t="str">
        <f t="shared" si="26"/>
        <v/>
      </c>
      <c r="AJ29" s="94"/>
      <c r="AK29" s="142" t="str">
        <f t="shared" si="67"/>
        <v/>
      </c>
      <c r="AL29" s="147" t="str">
        <f t="shared" si="68"/>
        <v/>
      </c>
      <c r="AM29" s="147" t="str">
        <f t="shared" si="69"/>
        <v/>
      </c>
      <c r="AN29" s="147" t="str">
        <f t="shared" si="70"/>
        <v/>
      </c>
      <c r="AO29" s="145" t="str">
        <f t="shared" si="71"/>
        <v/>
      </c>
      <c r="AP29" s="142" t="str">
        <f t="shared" si="72"/>
        <v/>
      </c>
      <c r="AQ29" s="147" t="str">
        <f t="shared" si="73"/>
        <v/>
      </c>
      <c r="AR29" s="147" t="str">
        <f t="shared" si="74"/>
        <v/>
      </c>
      <c r="AS29" s="147" t="str">
        <f t="shared" si="75"/>
        <v/>
      </c>
      <c r="AT29" s="145" t="str">
        <f t="shared" si="76"/>
        <v/>
      </c>
      <c r="AU29" s="250"/>
      <c r="AV29" s="142" t="str">
        <f t="shared" si="77"/>
        <v/>
      </c>
      <c r="AW29" s="147" t="str">
        <f t="shared" si="78"/>
        <v/>
      </c>
      <c r="AX29" s="147" t="str">
        <f t="shared" si="79"/>
        <v/>
      </c>
      <c r="AY29" s="147" t="str">
        <f t="shared" si="80"/>
        <v/>
      </c>
      <c r="AZ29" s="145" t="str">
        <f t="shared" si="81"/>
        <v/>
      </c>
      <c r="BA29" s="142" t="str">
        <f t="shared" si="82"/>
        <v/>
      </c>
      <c r="BB29" s="147" t="str">
        <f t="shared" si="83"/>
        <v/>
      </c>
      <c r="BC29" s="147" t="str">
        <f t="shared" si="84"/>
        <v/>
      </c>
      <c r="BD29" s="147" t="str">
        <f t="shared" si="85"/>
        <v/>
      </c>
      <c r="BE29" s="145" t="str">
        <f t="shared" si="86"/>
        <v/>
      </c>
      <c r="BF29" s="142" t="str">
        <f t="shared" si="87"/>
        <v/>
      </c>
      <c r="BG29" s="147" t="str">
        <f t="shared" si="88"/>
        <v/>
      </c>
      <c r="BH29" s="147" t="str">
        <f t="shared" si="89"/>
        <v/>
      </c>
      <c r="BI29" s="147" t="str">
        <f t="shared" si="90"/>
        <v/>
      </c>
      <c r="BJ29" s="145" t="str">
        <f t="shared" si="91"/>
        <v/>
      </c>
      <c r="BK29" s="227"/>
    </row>
    <row r="30" spans="2:63" x14ac:dyDescent="0.2">
      <c r="B30" s="138">
        <f>'Solar prot device - data'!B30</f>
        <v>16</v>
      </c>
      <c r="C30" s="248" t="str">
        <f>IF('Solar prot device - data'!C30&lt;&gt;"","Glazing"&amp;" + "&amp;'Solar prot device - data'!C30,"")</f>
        <v/>
      </c>
      <c r="D30" s="249"/>
      <c r="E30" s="249"/>
      <c r="F30" s="255" t="str">
        <f>IF('Solar prot device - data'!D30&lt;&gt;"",'Solar prot device - data'!D30,"")</f>
        <v/>
      </c>
      <c r="G30" s="147" t="str">
        <f>IF('Solar prot device - data'!E30&lt;&gt;"",'Solar prot device - data'!E30,"")</f>
        <v/>
      </c>
      <c r="H30" s="143" t="str">
        <f>IF('Solar prot device - data'!F30&lt;&gt;"",'Solar prot device - data'!F30,"")</f>
        <v/>
      </c>
      <c r="I30" s="256" t="str">
        <f>IF('Solar prot device - data'!G30&lt;&gt;"",'Solar prot device - data'!G30,"")</f>
        <v/>
      </c>
      <c r="J30" s="142" t="str">
        <f t="shared" si="52"/>
        <v/>
      </c>
      <c r="K30" s="147" t="str">
        <f t="shared" si="53"/>
        <v/>
      </c>
      <c r="L30" s="147" t="str">
        <f t="shared" si="54"/>
        <v/>
      </c>
      <c r="M30" s="147" t="str">
        <f t="shared" si="55"/>
        <v/>
      </c>
      <c r="N30" s="145" t="str">
        <f t="shared" si="56"/>
        <v/>
      </c>
      <c r="O30" s="142" t="str">
        <f t="shared" si="57"/>
        <v/>
      </c>
      <c r="P30" s="147" t="str">
        <f t="shared" si="58"/>
        <v/>
      </c>
      <c r="Q30" s="147" t="str">
        <f t="shared" si="59"/>
        <v/>
      </c>
      <c r="R30" s="147" t="str">
        <f t="shared" si="60"/>
        <v/>
      </c>
      <c r="S30" s="145" t="str">
        <f t="shared" si="61"/>
        <v/>
      </c>
      <c r="T30" s="142" t="str">
        <f t="shared" si="62"/>
        <v/>
      </c>
      <c r="U30" s="147" t="str">
        <f t="shared" si="63"/>
        <v/>
      </c>
      <c r="V30" s="147" t="str">
        <f t="shared" si="64"/>
        <v/>
      </c>
      <c r="W30" s="147" t="str">
        <f t="shared" si="65"/>
        <v/>
      </c>
      <c r="X30" s="145" t="str">
        <f t="shared" si="66"/>
        <v/>
      </c>
      <c r="Y30" s="94"/>
      <c r="Z30" s="142" t="str">
        <f t="shared" si="17"/>
        <v/>
      </c>
      <c r="AA30" s="147" t="str">
        <f t="shared" si="18"/>
        <v/>
      </c>
      <c r="AB30" s="147" t="str">
        <f t="shared" si="19"/>
        <v/>
      </c>
      <c r="AC30" s="147" t="str">
        <f t="shared" si="20"/>
        <v/>
      </c>
      <c r="AD30" s="145" t="str">
        <f t="shared" si="21"/>
        <v/>
      </c>
      <c r="AE30" s="142" t="str">
        <f t="shared" si="22"/>
        <v/>
      </c>
      <c r="AF30" s="147" t="str">
        <f t="shared" si="23"/>
        <v/>
      </c>
      <c r="AG30" s="147" t="str">
        <f t="shared" si="24"/>
        <v/>
      </c>
      <c r="AH30" s="147" t="str">
        <f t="shared" si="25"/>
        <v/>
      </c>
      <c r="AI30" s="145" t="str">
        <f t="shared" si="26"/>
        <v/>
      </c>
      <c r="AJ30" s="94"/>
      <c r="AK30" s="142" t="str">
        <f t="shared" si="67"/>
        <v/>
      </c>
      <c r="AL30" s="147" t="str">
        <f t="shared" si="68"/>
        <v/>
      </c>
      <c r="AM30" s="147" t="str">
        <f t="shared" si="69"/>
        <v/>
      </c>
      <c r="AN30" s="147" t="str">
        <f t="shared" si="70"/>
        <v/>
      </c>
      <c r="AO30" s="145" t="str">
        <f t="shared" si="71"/>
        <v/>
      </c>
      <c r="AP30" s="142" t="str">
        <f t="shared" si="72"/>
        <v/>
      </c>
      <c r="AQ30" s="147" t="str">
        <f t="shared" si="73"/>
        <v/>
      </c>
      <c r="AR30" s="147" t="str">
        <f t="shared" si="74"/>
        <v/>
      </c>
      <c r="AS30" s="147" t="str">
        <f t="shared" si="75"/>
        <v/>
      </c>
      <c r="AT30" s="145" t="str">
        <f t="shared" si="76"/>
        <v/>
      </c>
      <c r="AU30" s="250"/>
      <c r="AV30" s="142" t="str">
        <f t="shared" si="77"/>
        <v/>
      </c>
      <c r="AW30" s="147" t="str">
        <f t="shared" si="78"/>
        <v/>
      </c>
      <c r="AX30" s="147" t="str">
        <f t="shared" si="79"/>
        <v/>
      </c>
      <c r="AY30" s="147" t="str">
        <f t="shared" si="80"/>
        <v/>
      </c>
      <c r="AZ30" s="145" t="str">
        <f t="shared" si="81"/>
        <v/>
      </c>
      <c r="BA30" s="142" t="str">
        <f t="shared" si="82"/>
        <v/>
      </c>
      <c r="BB30" s="147" t="str">
        <f t="shared" si="83"/>
        <v/>
      </c>
      <c r="BC30" s="147" t="str">
        <f t="shared" si="84"/>
        <v/>
      </c>
      <c r="BD30" s="147" t="str">
        <f t="shared" si="85"/>
        <v/>
      </c>
      <c r="BE30" s="145" t="str">
        <f t="shared" si="86"/>
        <v/>
      </c>
      <c r="BF30" s="142" t="str">
        <f t="shared" si="87"/>
        <v/>
      </c>
      <c r="BG30" s="147" t="str">
        <f t="shared" si="88"/>
        <v/>
      </c>
      <c r="BH30" s="147" t="str">
        <f t="shared" si="89"/>
        <v/>
      </c>
      <c r="BI30" s="147" t="str">
        <f t="shared" si="90"/>
        <v/>
      </c>
      <c r="BJ30" s="145" t="str">
        <f t="shared" si="91"/>
        <v/>
      </c>
      <c r="BK30" s="227"/>
    </row>
    <row r="31" spans="2:63" x14ac:dyDescent="0.2">
      <c r="B31" s="138">
        <f>'Solar prot device - data'!B31</f>
        <v>17</v>
      </c>
      <c r="C31" s="248" t="str">
        <f>IF('Solar prot device - data'!C31&lt;&gt;"","Glazing"&amp;" + "&amp;'Solar prot device - data'!C31,"")</f>
        <v/>
      </c>
      <c r="D31" s="249"/>
      <c r="E31" s="249"/>
      <c r="F31" s="255" t="str">
        <f>IF('Solar prot device - data'!D31&lt;&gt;"",'Solar prot device - data'!D31,"")</f>
        <v/>
      </c>
      <c r="G31" s="147" t="str">
        <f>IF('Solar prot device - data'!E31&lt;&gt;"",'Solar prot device - data'!E31,"")</f>
        <v/>
      </c>
      <c r="H31" s="143" t="str">
        <f>IF('Solar prot device - data'!F31&lt;&gt;"",'Solar prot device - data'!F31,"")</f>
        <v/>
      </c>
      <c r="I31" s="256" t="str">
        <f>IF('Solar prot device - data'!G31&lt;&gt;"",'Solar prot device - data'!G31,"")</f>
        <v/>
      </c>
      <c r="J31" s="142" t="str">
        <f t="shared" si="52"/>
        <v/>
      </c>
      <c r="K31" s="147" t="str">
        <f t="shared" si="53"/>
        <v/>
      </c>
      <c r="L31" s="147" t="str">
        <f t="shared" si="54"/>
        <v/>
      </c>
      <c r="M31" s="147" t="str">
        <f t="shared" si="55"/>
        <v/>
      </c>
      <c r="N31" s="145" t="str">
        <f t="shared" si="56"/>
        <v/>
      </c>
      <c r="O31" s="142" t="str">
        <f t="shared" si="57"/>
        <v/>
      </c>
      <c r="P31" s="147" t="str">
        <f t="shared" si="58"/>
        <v/>
      </c>
      <c r="Q31" s="147" t="str">
        <f t="shared" si="59"/>
        <v/>
      </c>
      <c r="R31" s="147" t="str">
        <f t="shared" si="60"/>
        <v/>
      </c>
      <c r="S31" s="145" t="str">
        <f t="shared" si="61"/>
        <v/>
      </c>
      <c r="T31" s="142" t="str">
        <f t="shared" si="62"/>
        <v/>
      </c>
      <c r="U31" s="147" t="str">
        <f t="shared" si="63"/>
        <v/>
      </c>
      <c r="V31" s="147" t="str">
        <f t="shared" si="64"/>
        <v/>
      </c>
      <c r="W31" s="147" t="str">
        <f t="shared" si="65"/>
        <v/>
      </c>
      <c r="X31" s="145" t="str">
        <f t="shared" si="66"/>
        <v/>
      </c>
      <c r="Y31" s="94"/>
      <c r="Z31" s="142" t="str">
        <f t="shared" si="17"/>
        <v/>
      </c>
      <c r="AA31" s="147" t="str">
        <f t="shared" si="18"/>
        <v/>
      </c>
      <c r="AB31" s="147" t="str">
        <f t="shared" si="19"/>
        <v/>
      </c>
      <c r="AC31" s="147" t="str">
        <f t="shared" si="20"/>
        <v/>
      </c>
      <c r="AD31" s="145" t="str">
        <f t="shared" si="21"/>
        <v/>
      </c>
      <c r="AE31" s="142" t="str">
        <f t="shared" si="22"/>
        <v/>
      </c>
      <c r="AF31" s="147" t="str">
        <f t="shared" si="23"/>
        <v/>
      </c>
      <c r="AG31" s="147" t="str">
        <f t="shared" si="24"/>
        <v/>
      </c>
      <c r="AH31" s="147" t="str">
        <f t="shared" si="25"/>
        <v/>
      </c>
      <c r="AI31" s="145" t="str">
        <f t="shared" si="26"/>
        <v/>
      </c>
      <c r="AJ31" s="94"/>
      <c r="AK31" s="142" t="str">
        <f t="shared" si="67"/>
        <v/>
      </c>
      <c r="AL31" s="147" t="str">
        <f t="shared" si="68"/>
        <v/>
      </c>
      <c r="AM31" s="147" t="str">
        <f t="shared" si="69"/>
        <v/>
      </c>
      <c r="AN31" s="147" t="str">
        <f t="shared" si="70"/>
        <v/>
      </c>
      <c r="AO31" s="145" t="str">
        <f t="shared" si="71"/>
        <v/>
      </c>
      <c r="AP31" s="142" t="str">
        <f t="shared" si="72"/>
        <v/>
      </c>
      <c r="AQ31" s="147" t="str">
        <f t="shared" si="73"/>
        <v/>
      </c>
      <c r="AR31" s="147" t="str">
        <f t="shared" si="74"/>
        <v/>
      </c>
      <c r="AS31" s="147" t="str">
        <f t="shared" si="75"/>
        <v/>
      </c>
      <c r="AT31" s="145" t="str">
        <f t="shared" si="76"/>
        <v/>
      </c>
      <c r="AU31" s="250"/>
      <c r="AV31" s="142" t="str">
        <f t="shared" si="77"/>
        <v/>
      </c>
      <c r="AW31" s="147" t="str">
        <f t="shared" si="78"/>
        <v/>
      </c>
      <c r="AX31" s="147" t="str">
        <f t="shared" si="79"/>
        <v/>
      </c>
      <c r="AY31" s="147" t="str">
        <f t="shared" si="80"/>
        <v/>
      </c>
      <c r="AZ31" s="145" t="str">
        <f t="shared" si="81"/>
        <v/>
      </c>
      <c r="BA31" s="142" t="str">
        <f t="shared" si="82"/>
        <v/>
      </c>
      <c r="BB31" s="147" t="str">
        <f t="shared" si="83"/>
        <v/>
      </c>
      <c r="BC31" s="147" t="str">
        <f t="shared" si="84"/>
        <v/>
      </c>
      <c r="BD31" s="147" t="str">
        <f t="shared" si="85"/>
        <v/>
      </c>
      <c r="BE31" s="145" t="str">
        <f t="shared" si="86"/>
        <v/>
      </c>
      <c r="BF31" s="142" t="str">
        <f t="shared" si="87"/>
        <v/>
      </c>
      <c r="BG31" s="147" t="str">
        <f t="shared" si="88"/>
        <v/>
      </c>
      <c r="BH31" s="147" t="str">
        <f t="shared" si="89"/>
        <v/>
      </c>
      <c r="BI31" s="147" t="str">
        <f t="shared" si="90"/>
        <v/>
      </c>
      <c r="BJ31" s="145" t="str">
        <f t="shared" si="91"/>
        <v/>
      </c>
      <c r="BK31" s="227"/>
    </row>
    <row r="32" spans="2:63" x14ac:dyDescent="0.2">
      <c r="B32" s="138">
        <f>'Solar prot device - data'!B32</f>
        <v>18</v>
      </c>
      <c r="C32" s="248" t="str">
        <f>IF('Solar prot device - data'!C32&lt;&gt;"","Glazing"&amp;" + "&amp;'Solar prot device - data'!C32,"")</f>
        <v/>
      </c>
      <c r="D32" s="249"/>
      <c r="E32" s="249"/>
      <c r="F32" s="255" t="str">
        <f>IF('Solar prot device - data'!D32&lt;&gt;"",'Solar prot device - data'!D32,"")</f>
        <v/>
      </c>
      <c r="G32" s="147" t="str">
        <f>IF('Solar prot device - data'!E32&lt;&gt;"",'Solar prot device - data'!E32,"")</f>
        <v/>
      </c>
      <c r="H32" s="143" t="str">
        <f>IF('Solar prot device - data'!F32&lt;&gt;"",'Solar prot device - data'!F32,"")</f>
        <v/>
      </c>
      <c r="I32" s="256" t="str">
        <f>IF('Solar prot device - data'!G32&lt;&gt;"",'Solar prot device - data'!G32,"")</f>
        <v/>
      </c>
      <c r="J32" s="142" t="str">
        <f t="shared" si="52"/>
        <v/>
      </c>
      <c r="K32" s="147" t="str">
        <f t="shared" si="53"/>
        <v/>
      </c>
      <c r="L32" s="147" t="str">
        <f t="shared" si="54"/>
        <v/>
      </c>
      <c r="M32" s="147" t="str">
        <f t="shared" si="55"/>
        <v/>
      </c>
      <c r="N32" s="145" t="str">
        <f t="shared" si="56"/>
        <v/>
      </c>
      <c r="O32" s="142" t="str">
        <f t="shared" si="57"/>
        <v/>
      </c>
      <c r="P32" s="147" t="str">
        <f t="shared" si="58"/>
        <v/>
      </c>
      <c r="Q32" s="147" t="str">
        <f t="shared" si="59"/>
        <v/>
      </c>
      <c r="R32" s="147" t="str">
        <f t="shared" si="60"/>
        <v/>
      </c>
      <c r="S32" s="145" t="str">
        <f t="shared" si="61"/>
        <v/>
      </c>
      <c r="T32" s="142" t="str">
        <f t="shared" si="62"/>
        <v/>
      </c>
      <c r="U32" s="147" t="str">
        <f t="shared" si="63"/>
        <v/>
      </c>
      <c r="V32" s="147" t="str">
        <f t="shared" si="64"/>
        <v/>
      </c>
      <c r="W32" s="147" t="str">
        <f t="shared" si="65"/>
        <v/>
      </c>
      <c r="X32" s="145" t="str">
        <f t="shared" si="66"/>
        <v/>
      </c>
      <c r="Y32" s="94"/>
      <c r="Z32" s="142" t="str">
        <f t="shared" si="17"/>
        <v/>
      </c>
      <c r="AA32" s="147" t="str">
        <f t="shared" si="18"/>
        <v/>
      </c>
      <c r="AB32" s="147" t="str">
        <f t="shared" si="19"/>
        <v/>
      </c>
      <c r="AC32" s="147" t="str">
        <f t="shared" si="20"/>
        <v/>
      </c>
      <c r="AD32" s="145" t="str">
        <f t="shared" si="21"/>
        <v/>
      </c>
      <c r="AE32" s="142" t="str">
        <f t="shared" si="22"/>
        <v/>
      </c>
      <c r="AF32" s="147" t="str">
        <f t="shared" si="23"/>
        <v/>
      </c>
      <c r="AG32" s="147" t="str">
        <f t="shared" si="24"/>
        <v/>
      </c>
      <c r="AH32" s="147" t="str">
        <f t="shared" si="25"/>
        <v/>
      </c>
      <c r="AI32" s="145" t="str">
        <f t="shared" si="26"/>
        <v/>
      </c>
      <c r="AJ32" s="94"/>
      <c r="AK32" s="142" t="str">
        <f t="shared" si="67"/>
        <v/>
      </c>
      <c r="AL32" s="147" t="str">
        <f t="shared" si="68"/>
        <v/>
      </c>
      <c r="AM32" s="147" t="str">
        <f t="shared" si="69"/>
        <v/>
      </c>
      <c r="AN32" s="147" t="str">
        <f t="shared" si="70"/>
        <v/>
      </c>
      <c r="AO32" s="145" t="str">
        <f t="shared" si="71"/>
        <v/>
      </c>
      <c r="AP32" s="142" t="str">
        <f t="shared" si="72"/>
        <v/>
      </c>
      <c r="AQ32" s="147" t="str">
        <f t="shared" si="73"/>
        <v/>
      </c>
      <c r="AR32" s="147" t="str">
        <f t="shared" si="74"/>
        <v/>
      </c>
      <c r="AS32" s="147" t="str">
        <f t="shared" si="75"/>
        <v/>
      </c>
      <c r="AT32" s="145" t="str">
        <f t="shared" si="76"/>
        <v/>
      </c>
      <c r="AU32" s="250"/>
      <c r="AV32" s="142" t="str">
        <f t="shared" si="77"/>
        <v/>
      </c>
      <c r="AW32" s="147" t="str">
        <f t="shared" si="78"/>
        <v/>
      </c>
      <c r="AX32" s="147" t="str">
        <f t="shared" si="79"/>
        <v/>
      </c>
      <c r="AY32" s="147" t="str">
        <f t="shared" si="80"/>
        <v/>
      </c>
      <c r="AZ32" s="145" t="str">
        <f t="shared" si="81"/>
        <v/>
      </c>
      <c r="BA32" s="142" t="str">
        <f t="shared" si="82"/>
        <v/>
      </c>
      <c r="BB32" s="147" t="str">
        <f t="shared" si="83"/>
        <v/>
      </c>
      <c r="BC32" s="147" t="str">
        <f t="shared" si="84"/>
        <v/>
      </c>
      <c r="BD32" s="147" t="str">
        <f t="shared" si="85"/>
        <v/>
      </c>
      <c r="BE32" s="145" t="str">
        <f t="shared" si="86"/>
        <v/>
      </c>
      <c r="BF32" s="142" t="str">
        <f t="shared" si="87"/>
        <v/>
      </c>
      <c r="BG32" s="147" t="str">
        <f t="shared" si="88"/>
        <v/>
      </c>
      <c r="BH32" s="147" t="str">
        <f t="shared" si="89"/>
        <v/>
      </c>
      <c r="BI32" s="147" t="str">
        <f t="shared" si="90"/>
        <v/>
      </c>
      <c r="BJ32" s="145" t="str">
        <f t="shared" si="91"/>
        <v/>
      </c>
      <c r="BK32" s="227"/>
    </row>
    <row r="33" spans="2:63" x14ac:dyDescent="0.2">
      <c r="B33" s="138">
        <f>'Solar prot device - data'!B33</f>
        <v>19</v>
      </c>
      <c r="C33" s="248" t="str">
        <f>IF('Solar prot device - data'!C33&lt;&gt;"","Glazing"&amp;" + "&amp;'Solar prot device - data'!C33,"")</f>
        <v/>
      </c>
      <c r="D33" s="249"/>
      <c r="E33" s="249"/>
      <c r="F33" s="255" t="str">
        <f>IF('Solar prot device - data'!D33&lt;&gt;"",'Solar prot device - data'!D33,"")</f>
        <v/>
      </c>
      <c r="G33" s="147" t="str">
        <f>IF('Solar prot device - data'!E33&lt;&gt;"",'Solar prot device - data'!E33,"")</f>
        <v/>
      </c>
      <c r="H33" s="143" t="str">
        <f>IF('Solar prot device - data'!F33&lt;&gt;"",'Solar prot device - data'!F33,"")</f>
        <v/>
      </c>
      <c r="I33" s="256" t="str">
        <f>IF('Solar prot device - data'!G33&lt;&gt;"",'Solar prot device - data'!G33,"")</f>
        <v/>
      </c>
      <c r="J33" s="142" t="str">
        <f t="shared" si="52"/>
        <v/>
      </c>
      <c r="K33" s="147" t="str">
        <f t="shared" si="53"/>
        <v/>
      </c>
      <c r="L33" s="147" t="str">
        <f t="shared" si="54"/>
        <v/>
      </c>
      <c r="M33" s="147" t="str">
        <f t="shared" si="55"/>
        <v/>
      </c>
      <c r="N33" s="145" t="str">
        <f t="shared" si="56"/>
        <v/>
      </c>
      <c r="O33" s="142" t="str">
        <f t="shared" si="57"/>
        <v/>
      </c>
      <c r="P33" s="147" t="str">
        <f t="shared" si="58"/>
        <v/>
      </c>
      <c r="Q33" s="147" t="str">
        <f t="shared" si="59"/>
        <v/>
      </c>
      <c r="R33" s="147" t="str">
        <f t="shared" si="60"/>
        <v/>
      </c>
      <c r="S33" s="145" t="str">
        <f t="shared" si="61"/>
        <v/>
      </c>
      <c r="T33" s="142" t="str">
        <f t="shared" si="62"/>
        <v/>
      </c>
      <c r="U33" s="147" t="str">
        <f t="shared" si="63"/>
        <v/>
      </c>
      <c r="V33" s="147" t="str">
        <f t="shared" si="64"/>
        <v/>
      </c>
      <c r="W33" s="147" t="str">
        <f t="shared" si="65"/>
        <v/>
      </c>
      <c r="X33" s="145" t="str">
        <f t="shared" si="66"/>
        <v/>
      </c>
      <c r="Y33" s="94"/>
      <c r="Z33" s="142" t="str">
        <f t="shared" si="17"/>
        <v/>
      </c>
      <c r="AA33" s="147" t="str">
        <f t="shared" si="18"/>
        <v/>
      </c>
      <c r="AB33" s="147" t="str">
        <f t="shared" si="19"/>
        <v/>
      </c>
      <c r="AC33" s="147" t="str">
        <f t="shared" si="20"/>
        <v/>
      </c>
      <c r="AD33" s="145" t="str">
        <f t="shared" si="21"/>
        <v/>
      </c>
      <c r="AE33" s="142" t="str">
        <f t="shared" si="22"/>
        <v/>
      </c>
      <c r="AF33" s="147" t="str">
        <f t="shared" si="23"/>
        <v/>
      </c>
      <c r="AG33" s="147" t="str">
        <f t="shared" si="24"/>
        <v/>
      </c>
      <c r="AH33" s="147" t="str">
        <f t="shared" si="25"/>
        <v/>
      </c>
      <c r="AI33" s="145" t="str">
        <f t="shared" si="26"/>
        <v/>
      </c>
      <c r="AJ33" s="94"/>
      <c r="AK33" s="142" t="str">
        <f t="shared" si="67"/>
        <v/>
      </c>
      <c r="AL33" s="147" t="str">
        <f t="shared" si="68"/>
        <v/>
      </c>
      <c r="AM33" s="147" t="str">
        <f t="shared" si="69"/>
        <v/>
      </c>
      <c r="AN33" s="147" t="str">
        <f t="shared" si="70"/>
        <v/>
      </c>
      <c r="AO33" s="145" t="str">
        <f t="shared" si="71"/>
        <v/>
      </c>
      <c r="AP33" s="142" t="str">
        <f t="shared" si="72"/>
        <v/>
      </c>
      <c r="AQ33" s="147" t="str">
        <f t="shared" si="73"/>
        <v/>
      </c>
      <c r="AR33" s="147" t="str">
        <f t="shared" si="74"/>
        <v/>
      </c>
      <c r="AS33" s="147" t="str">
        <f t="shared" si="75"/>
        <v/>
      </c>
      <c r="AT33" s="145" t="str">
        <f t="shared" si="76"/>
        <v/>
      </c>
      <c r="AU33" s="250"/>
      <c r="AV33" s="142" t="str">
        <f t="shared" si="77"/>
        <v/>
      </c>
      <c r="AW33" s="147" t="str">
        <f t="shared" si="78"/>
        <v/>
      </c>
      <c r="AX33" s="147" t="str">
        <f t="shared" si="79"/>
        <v/>
      </c>
      <c r="AY33" s="147" t="str">
        <f t="shared" si="80"/>
        <v/>
      </c>
      <c r="AZ33" s="145" t="str">
        <f t="shared" si="81"/>
        <v/>
      </c>
      <c r="BA33" s="142" t="str">
        <f t="shared" si="82"/>
        <v/>
      </c>
      <c r="BB33" s="147" t="str">
        <f t="shared" si="83"/>
        <v/>
      </c>
      <c r="BC33" s="147" t="str">
        <f t="shared" si="84"/>
        <v/>
      </c>
      <c r="BD33" s="147" t="str">
        <f t="shared" si="85"/>
        <v/>
      </c>
      <c r="BE33" s="145" t="str">
        <f t="shared" si="86"/>
        <v/>
      </c>
      <c r="BF33" s="142" t="str">
        <f t="shared" si="87"/>
        <v/>
      </c>
      <c r="BG33" s="147" t="str">
        <f t="shared" si="88"/>
        <v/>
      </c>
      <c r="BH33" s="147" t="str">
        <f t="shared" si="89"/>
        <v/>
      </c>
      <c r="BI33" s="147" t="str">
        <f t="shared" si="90"/>
        <v/>
      </c>
      <c r="BJ33" s="145" t="str">
        <f t="shared" si="91"/>
        <v/>
      </c>
      <c r="BK33" s="227"/>
    </row>
    <row r="34" spans="2:63" x14ac:dyDescent="0.2">
      <c r="B34" s="138">
        <f>'Solar prot device - data'!B34</f>
        <v>20</v>
      </c>
      <c r="C34" s="248" t="str">
        <f>IF('Solar prot device - data'!C34&lt;&gt;"","Glazing"&amp;" + "&amp;'Solar prot device - data'!C34,"")</f>
        <v/>
      </c>
      <c r="D34" s="249"/>
      <c r="E34" s="249"/>
      <c r="F34" s="255" t="str">
        <f>IF('Solar prot device - data'!D34&lt;&gt;"",'Solar prot device - data'!D34,"")</f>
        <v/>
      </c>
      <c r="G34" s="147" t="str">
        <f>IF('Solar prot device - data'!E34&lt;&gt;"",'Solar prot device - data'!E34,"")</f>
        <v/>
      </c>
      <c r="H34" s="143" t="str">
        <f>IF('Solar prot device - data'!F34&lt;&gt;"",'Solar prot device - data'!F34,"")</f>
        <v/>
      </c>
      <c r="I34" s="256" t="str">
        <f>IF('Solar prot device - data'!G34&lt;&gt;"",'Solar prot device - data'!G34,"")</f>
        <v/>
      </c>
      <c r="J34" s="142" t="str">
        <f t="shared" si="52"/>
        <v/>
      </c>
      <c r="K34" s="147" t="str">
        <f t="shared" si="53"/>
        <v/>
      </c>
      <c r="L34" s="147" t="str">
        <f t="shared" si="54"/>
        <v/>
      </c>
      <c r="M34" s="147" t="str">
        <f t="shared" si="55"/>
        <v/>
      </c>
      <c r="N34" s="145" t="str">
        <f t="shared" si="56"/>
        <v/>
      </c>
      <c r="O34" s="142" t="str">
        <f t="shared" si="57"/>
        <v/>
      </c>
      <c r="P34" s="147" t="str">
        <f t="shared" si="58"/>
        <v/>
      </c>
      <c r="Q34" s="147" t="str">
        <f t="shared" si="59"/>
        <v/>
      </c>
      <c r="R34" s="147" t="str">
        <f t="shared" si="60"/>
        <v/>
      </c>
      <c r="S34" s="145" t="str">
        <f t="shared" si="61"/>
        <v/>
      </c>
      <c r="T34" s="142" t="str">
        <f t="shared" si="62"/>
        <v/>
      </c>
      <c r="U34" s="147" t="str">
        <f t="shared" si="63"/>
        <v/>
      </c>
      <c r="V34" s="147" t="str">
        <f t="shared" si="64"/>
        <v/>
      </c>
      <c r="W34" s="147" t="str">
        <f t="shared" si="65"/>
        <v/>
      </c>
      <c r="X34" s="145" t="str">
        <f t="shared" si="66"/>
        <v/>
      </c>
      <c r="Y34" s="94"/>
      <c r="Z34" s="142" t="str">
        <f t="shared" si="17"/>
        <v/>
      </c>
      <c r="AA34" s="147" t="str">
        <f t="shared" si="18"/>
        <v/>
      </c>
      <c r="AB34" s="147" t="str">
        <f t="shared" si="19"/>
        <v/>
      </c>
      <c r="AC34" s="147" t="str">
        <f t="shared" si="20"/>
        <v/>
      </c>
      <c r="AD34" s="145" t="str">
        <f t="shared" si="21"/>
        <v/>
      </c>
      <c r="AE34" s="142" t="str">
        <f t="shared" si="22"/>
        <v/>
      </c>
      <c r="AF34" s="147" t="str">
        <f t="shared" si="23"/>
        <v/>
      </c>
      <c r="AG34" s="147" t="str">
        <f t="shared" si="24"/>
        <v/>
      </c>
      <c r="AH34" s="147" t="str">
        <f t="shared" si="25"/>
        <v/>
      </c>
      <c r="AI34" s="145" t="str">
        <f t="shared" si="26"/>
        <v/>
      </c>
      <c r="AJ34" s="94"/>
      <c r="AK34" s="142" t="str">
        <f t="shared" si="67"/>
        <v/>
      </c>
      <c r="AL34" s="147" t="str">
        <f t="shared" si="68"/>
        <v/>
      </c>
      <c r="AM34" s="147" t="str">
        <f t="shared" si="69"/>
        <v/>
      </c>
      <c r="AN34" s="147" t="str">
        <f t="shared" si="70"/>
        <v/>
      </c>
      <c r="AO34" s="145" t="str">
        <f t="shared" si="71"/>
        <v/>
      </c>
      <c r="AP34" s="142" t="str">
        <f t="shared" si="72"/>
        <v/>
      </c>
      <c r="AQ34" s="147" t="str">
        <f t="shared" si="73"/>
        <v/>
      </c>
      <c r="AR34" s="147" t="str">
        <f t="shared" si="74"/>
        <v/>
      </c>
      <c r="AS34" s="147" t="str">
        <f t="shared" si="75"/>
        <v/>
      </c>
      <c r="AT34" s="145" t="str">
        <f t="shared" si="76"/>
        <v/>
      </c>
      <c r="AU34" s="250"/>
      <c r="AV34" s="142" t="str">
        <f t="shared" si="77"/>
        <v/>
      </c>
      <c r="AW34" s="147" t="str">
        <f t="shared" si="78"/>
        <v/>
      </c>
      <c r="AX34" s="147" t="str">
        <f t="shared" si="79"/>
        <v/>
      </c>
      <c r="AY34" s="147" t="str">
        <f t="shared" si="80"/>
        <v/>
      </c>
      <c r="AZ34" s="145" t="str">
        <f t="shared" si="81"/>
        <v/>
      </c>
      <c r="BA34" s="142" t="str">
        <f t="shared" si="82"/>
        <v/>
      </c>
      <c r="BB34" s="147" t="str">
        <f t="shared" si="83"/>
        <v/>
      </c>
      <c r="BC34" s="147" t="str">
        <f t="shared" si="84"/>
        <v/>
      </c>
      <c r="BD34" s="147" t="str">
        <f t="shared" si="85"/>
        <v/>
      </c>
      <c r="BE34" s="145" t="str">
        <f t="shared" si="86"/>
        <v/>
      </c>
      <c r="BF34" s="142" t="str">
        <f t="shared" si="87"/>
        <v/>
      </c>
      <c r="BG34" s="147" t="str">
        <f t="shared" si="88"/>
        <v/>
      </c>
      <c r="BH34" s="147" t="str">
        <f t="shared" si="89"/>
        <v/>
      </c>
      <c r="BI34" s="147" t="str">
        <f t="shared" si="90"/>
        <v/>
      </c>
      <c r="BJ34" s="145" t="str">
        <f t="shared" si="91"/>
        <v/>
      </c>
      <c r="BK34" s="227"/>
    </row>
    <row r="35" spans="2:63" x14ac:dyDescent="0.2">
      <c r="B35" s="138">
        <f>'Solar prot device - data'!B35</f>
        <v>21</v>
      </c>
      <c r="C35" s="248" t="str">
        <f>IF('Solar prot device - data'!C35&lt;&gt;"","Glazing"&amp;" + "&amp;'Solar prot device - data'!C35,"")</f>
        <v/>
      </c>
      <c r="D35" s="249"/>
      <c r="E35" s="249"/>
      <c r="F35" s="255" t="str">
        <f>IF('Solar prot device - data'!D35&lt;&gt;"",'Solar prot device - data'!D35,"")</f>
        <v/>
      </c>
      <c r="G35" s="147" t="str">
        <f>IF('Solar prot device - data'!E35&lt;&gt;"",'Solar prot device - data'!E35,"")</f>
        <v/>
      </c>
      <c r="H35" s="143" t="str">
        <f>IF('Solar prot device - data'!F35&lt;&gt;"",'Solar prot device - data'!F35,"")</f>
        <v/>
      </c>
      <c r="I35" s="256" t="str">
        <f>IF('Solar prot device - data'!G35&lt;&gt;"",'Solar prot device - data'!G35,"")</f>
        <v/>
      </c>
      <c r="J35" s="142" t="str">
        <f t="shared" si="52"/>
        <v/>
      </c>
      <c r="K35" s="147" t="str">
        <f t="shared" si="53"/>
        <v/>
      </c>
      <c r="L35" s="147" t="str">
        <f t="shared" si="54"/>
        <v/>
      </c>
      <c r="M35" s="147" t="str">
        <f t="shared" si="55"/>
        <v/>
      </c>
      <c r="N35" s="145" t="str">
        <f t="shared" si="56"/>
        <v/>
      </c>
      <c r="O35" s="142" t="str">
        <f t="shared" si="57"/>
        <v/>
      </c>
      <c r="P35" s="147" t="str">
        <f t="shared" si="58"/>
        <v/>
      </c>
      <c r="Q35" s="147" t="str">
        <f t="shared" si="59"/>
        <v/>
      </c>
      <c r="R35" s="147" t="str">
        <f t="shared" si="60"/>
        <v/>
      </c>
      <c r="S35" s="145" t="str">
        <f t="shared" si="61"/>
        <v/>
      </c>
      <c r="T35" s="142" t="str">
        <f t="shared" si="62"/>
        <v/>
      </c>
      <c r="U35" s="147" t="str">
        <f t="shared" si="63"/>
        <v/>
      </c>
      <c r="V35" s="147" t="str">
        <f t="shared" si="64"/>
        <v/>
      </c>
      <c r="W35" s="147" t="str">
        <f t="shared" si="65"/>
        <v/>
      </c>
      <c r="X35" s="145" t="str">
        <f t="shared" si="66"/>
        <v/>
      </c>
      <c r="Y35" s="94"/>
      <c r="Z35" s="142" t="str">
        <f t="shared" si="17"/>
        <v/>
      </c>
      <c r="AA35" s="147" t="str">
        <f t="shared" si="18"/>
        <v/>
      </c>
      <c r="AB35" s="147" t="str">
        <f t="shared" si="19"/>
        <v/>
      </c>
      <c r="AC35" s="147" t="str">
        <f t="shared" si="20"/>
        <v/>
      </c>
      <c r="AD35" s="145" t="str">
        <f t="shared" si="21"/>
        <v/>
      </c>
      <c r="AE35" s="142" t="str">
        <f t="shared" si="22"/>
        <v/>
      </c>
      <c r="AF35" s="147" t="str">
        <f t="shared" si="23"/>
        <v/>
      </c>
      <c r="AG35" s="147" t="str">
        <f t="shared" si="24"/>
        <v/>
      </c>
      <c r="AH35" s="147" t="str">
        <f t="shared" si="25"/>
        <v/>
      </c>
      <c r="AI35" s="145" t="str">
        <f t="shared" si="26"/>
        <v/>
      </c>
      <c r="AJ35" s="94"/>
      <c r="AK35" s="142" t="str">
        <f t="shared" si="67"/>
        <v/>
      </c>
      <c r="AL35" s="147" t="str">
        <f t="shared" si="68"/>
        <v/>
      </c>
      <c r="AM35" s="147" t="str">
        <f t="shared" si="69"/>
        <v/>
      </c>
      <c r="AN35" s="147" t="str">
        <f t="shared" si="70"/>
        <v/>
      </c>
      <c r="AO35" s="145" t="str">
        <f t="shared" si="71"/>
        <v/>
      </c>
      <c r="AP35" s="142" t="str">
        <f t="shared" si="72"/>
        <v/>
      </c>
      <c r="AQ35" s="147" t="str">
        <f t="shared" si="73"/>
        <v/>
      </c>
      <c r="AR35" s="147" t="str">
        <f t="shared" si="74"/>
        <v/>
      </c>
      <c r="AS35" s="147" t="str">
        <f t="shared" si="75"/>
        <v/>
      </c>
      <c r="AT35" s="145" t="str">
        <f t="shared" si="76"/>
        <v/>
      </c>
      <c r="AU35" s="250"/>
      <c r="AV35" s="142" t="str">
        <f t="shared" si="77"/>
        <v/>
      </c>
      <c r="AW35" s="147" t="str">
        <f t="shared" si="78"/>
        <v/>
      </c>
      <c r="AX35" s="147" t="str">
        <f t="shared" si="79"/>
        <v/>
      </c>
      <c r="AY35" s="147" t="str">
        <f t="shared" si="80"/>
        <v/>
      </c>
      <c r="AZ35" s="145" t="str">
        <f t="shared" si="81"/>
        <v/>
      </c>
      <c r="BA35" s="142" t="str">
        <f t="shared" si="82"/>
        <v/>
      </c>
      <c r="BB35" s="147" t="str">
        <f t="shared" si="83"/>
        <v/>
      </c>
      <c r="BC35" s="147" t="str">
        <f t="shared" si="84"/>
        <v/>
      </c>
      <c r="BD35" s="147" t="str">
        <f t="shared" si="85"/>
        <v/>
      </c>
      <c r="BE35" s="145" t="str">
        <f t="shared" si="86"/>
        <v/>
      </c>
      <c r="BF35" s="142" t="str">
        <f t="shared" si="87"/>
        <v/>
      </c>
      <c r="BG35" s="147" t="str">
        <f t="shared" si="88"/>
        <v/>
      </c>
      <c r="BH35" s="147" t="str">
        <f t="shared" si="89"/>
        <v/>
      </c>
      <c r="BI35" s="147" t="str">
        <f t="shared" si="90"/>
        <v/>
      </c>
      <c r="BJ35" s="145" t="str">
        <f t="shared" si="91"/>
        <v/>
      </c>
      <c r="BK35" s="227"/>
    </row>
    <row r="36" spans="2:63" x14ac:dyDescent="0.2">
      <c r="B36" s="138">
        <f>'Solar prot device - data'!B36</f>
        <v>22</v>
      </c>
      <c r="C36" s="248" t="str">
        <f>IF('Solar prot device - data'!C36&lt;&gt;"","Glazing"&amp;" + "&amp;'Solar prot device - data'!C36,"")</f>
        <v/>
      </c>
      <c r="D36" s="249"/>
      <c r="E36" s="249"/>
      <c r="F36" s="255" t="str">
        <f>IF('Solar prot device - data'!D36&lt;&gt;"",'Solar prot device - data'!D36,"")</f>
        <v/>
      </c>
      <c r="G36" s="147" t="str">
        <f>IF('Solar prot device - data'!E36&lt;&gt;"",'Solar prot device - data'!E36,"")</f>
        <v/>
      </c>
      <c r="H36" s="143" t="str">
        <f>IF('Solar prot device - data'!F36&lt;&gt;"",'Solar prot device - data'!F36,"")</f>
        <v/>
      </c>
      <c r="I36" s="256" t="str">
        <f>IF('Solar prot device - data'!G36&lt;&gt;"",'Solar prot device - data'!G36,"")</f>
        <v/>
      </c>
      <c r="J36" s="142" t="str">
        <f t="shared" si="52"/>
        <v/>
      </c>
      <c r="K36" s="147" t="str">
        <f t="shared" si="53"/>
        <v/>
      </c>
      <c r="L36" s="147" t="str">
        <f t="shared" si="54"/>
        <v/>
      </c>
      <c r="M36" s="147" t="str">
        <f t="shared" si="55"/>
        <v/>
      </c>
      <c r="N36" s="145" t="str">
        <f t="shared" si="56"/>
        <v/>
      </c>
      <c r="O36" s="142" t="str">
        <f t="shared" si="57"/>
        <v/>
      </c>
      <c r="P36" s="147" t="str">
        <f t="shared" si="58"/>
        <v/>
      </c>
      <c r="Q36" s="147" t="str">
        <f t="shared" si="59"/>
        <v/>
      </c>
      <c r="R36" s="147" t="str">
        <f t="shared" si="60"/>
        <v/>
      </c>
      <c r="S36" s="145" t="str">
        <f t="shared" si="61"/>
        <v/>
      </c>
      <c r="T36" s="142" t="str">
        <f t="shared" si="62"/>
        <v/>
      </c>
      <c r="U36" s="147" t="str">
        <f t="shared" si="63"/>
        <v/>
      </c>
      <c r="V36" s="147" t="str">
        <f t="shared" si="64"/>
        <v/>
      </c>
      <c r="W36" s="147" t="str">
        <f t="shared" si="65"/>
        <v/>
      </c>
      <c r="X36" s="145" t="str">
        <f t="shared" si="66"/>
        <v/>
      </c>
      <c r="Y36" s="94"/>
      <c r="Z36" s="142" t="str">
        <f t="shared" si="17"/>
        <v/>
      </c>
      <c r="AA36" s="147" t="str">
        <f t="shared" si="18"/>
        <v/>
      </c>
      <c r="AB36" s="147" t="str">
        <f t="shared" si="19"/>
        <v/>
      </c>
      <c r="AC36" s="147" t="str">
        <f t="shared" si="20"/>
        <v/>
      </c>
      <c r="AD36" s="145" t="str">
        <f t="shared" si="21"/>
        <v/>
      </c>
      <c r="AE36" s="142" t="str">
        <f t="shared" si="22"/>
        <v/>
      </c>
      <c r="AF36" s="147" t="str">
        <f t="shared" si="23"/>
        <v/>
      </c>
      <c r="AG36" s="147" t="str">
        <f t="shared" si="24"/>
        <v/>
      </c>
      <c r="AH36" s="147" t="str">
        <f t="shared" si="25"/>
        <v/>
      </c>
      <c r="AI36" s="145" t="str">
        <f t="shared" si="26"/>
        <v/>
      </c>
      <c r="AJ36" s="94"/>
      <c r="AK36" s="142" t="str">
        <f t="shared" si="67"/>
        <v/>
      </c>
      <c r="AL36" s="147" t="str">
        <f t="shared" si="68"/>
        <v/>
      </c>
      <c r="AM36" s="147" t="str">
        <f t="shared" si="69"/>
        <v/>
      </c>
      <c r="AN36" s="147" t="str">
        <f t="shared" si="70"/>
        <v/>
      </c>
      <c r="AO36" s="145" t="str">
        <f t="shared" si="71"/>
        <v/>
      </c>
      <c r="AP36" s="142" t="str">
        <f t="shared" si="72"/>
        <v/>
      </c>
      <c r="AQ36" s="147" t="str">
        <f t="shared" si="73"/>
        <v/>
      </c>
      <c r="AR36" s="147" t="str">
        <f t="shared" si="74"/>
        <v/>
      </c>
      <c r="AS36" s="147" t="str">
        <f t="shared" si="75"/>
        <v/>
      </c>
      <c r="AT36" s="145" t="str">
        <f t="shared" si="76"/>
        <v/>
      </c>
      <c r="AU36" s="250"/>
      <c r="AV36" s="142" t="str">
        <f t="shared" si="77"/>
        <v/>
      </c>
      <c r="AW36" s="147" t="str">
        <f t="shared" si="78"/>
        <v/>
      </c>
      <c r="AX36" s="147" t="str">
        <f t="shared" si="79"/>
        <v/>
      </c>
      <c r="AY36" s="147" t="str">
        <f t="shared" si="80"/>
        <v/>
      </c>
      <c r="AZ36" s="145" t="str">
        <f t="shared" si="81"/>
        <v/>
      </c>
      <c r="BA36" s="142" t="str">
        <f t="shared" si="82"/>
        <v/>
      </c>
      <c r="BB36" s="147" t="str">
        <f t="shared" si="83"/>
        <v/>
      </c>
      <c r="BC36" s="147" t="str">
        <f t="shared" si="84"/>
        <v/>
      </c>
      <c r="BD36" s="147" t="str">
        <f t="shared" si="85"/>
        <v/>
      </c>
      <c r="BE36" s="145" t="str">
        <f t="shared" si="86"/>
        <v/>
      </c>
      <c r="BF36" s="142" t="str">
        <f t="shared" si="87"/>
        <v/>
      </c>
      <c r="BG36" s="147" t="str">
        <f t="shared" si="88"/>
        <v/>
      </c>
      <c r="BH36" s="147" t="str">
        <f t="shared" si="89"/>
        <v/>
      </c>
      <c r="BI36" s="147" t="str">
        <f t="shared" si="90"/>
        <v/>
      </c>
      <c r="BJ36" s="145" t="str">
        <f t="shared" si="91"/>
        <v/>
      </c>
      <c r="BK36" s="227"/>
    </row>
    <row r="37" spans="2:63" x14ac:dyDescent="0.2">
      <c r="B37" s="138">
        <f>'Solar prot device - data'!B37</f>
        <v>23</v>
      </c>
      <c r="C37" s="248" t="str">
        <f>IF('Solar prot device - data'!C37&lt;&gt;"","Glazing"&amp;" + "&amp;'Solar prot device - data'!C37,"")</f>
        <v/>
      </c>
      <c r="D37" s="249"/>
      <c r="E37" s="249"/>
      <c r="F37" s="255" t="str">
        <f>IF('Solar prot device - data'!D37&lt;&gt;"",'Solar prot device - data'!D37,"")</f>
        <v/>
      </c>
      <c r="G37" s="147" t="str">
        <f>IF('Solar prot device - data'!E37&lt;&gt;"",'Solar prot device - data'!E37,"")</f>
        <v/>
      </c>
      <c r="H37" s="143" t="str">
        <f>IF('Solar prot device - data'!F37&lt;&gt;"",'Solar prot device - data'!F37,"")</f>
        <v/>
      </c>
      <c r="I37" s="256" t="str">
        <f>IF('Solar prot device - data'!G37&lt;&gt;"",'Solar prot device - data'!G37,"")</f>
        <v/>
      </c>
      <c r="J37" s="142" t="str">
        <f t="shared" si="52"/>
        <v/>
      </c>
      <c r="K37" s="147" t="str">
        <f t="shared" si="53"/>
        <v/>
      </c>
      <c r="L37" s="147" t="str">
        <f t="shared" si="54"/>
        <v/>
      </c>
      <c r="M37" s="147" t="str">
        <f t="shared" si="55"/>
        <v/>
      </c>
      <c r="N37" s="145" t="str">
        <f t="shared" si="56"/>
        <v/>
      </c>
      <c r="O37" s="142" t="str">
        <f t="shared" si="57"/>
        <v/>
      </c>
      <c r="P37" s="147" t="str">
        <f t="shared" si="58"/>
        <v/>
      </c>
      <c r="Q37" s="147" t="str">
        <f t="shared" si="59"/>
        <v/>
      </c>
      <c r="R37" s="147" t="str">
        <f t="shared" si="60"/>
        <v/>
      </c>
      <c r="S37" s="145" t="str">
        <f t="shared" si="61"/>
        <v/>
      </c>
      <c r="T37" s="142" t="str">
        <f t="shared" si="62"/>
        <v/>
      </c>
      <c r="U37" s="147" t="str">
        <f t="shared" si="63"/>
        <v/>
      </c>
      <c r="V37" s="147" t="str">
        <f t="shared" si="64"/>
        <v/>
      </c>
      <c r="W37" s="147" t="str">
        <f t="shared" si="65"/>
        <v/>
      </c>
      <c r="X37" s="145" t="str">
        <f t="shared" si="66"/>
        <v/>
      </c>
      <c r="Y37" s="94"/>
      <c r="Z37" s="142" t="str">
        <f t="shared" si="17"/>
        <v/>
      </c>
      <c r="AA37" s="147" t="str">
        <f t="shared" si="18"/>
        <v/>
      </c>
      <c r="AB37" s="147" t="str">
        <f t="shared" si="19"/>
        <v/>
      </c>
      <c r="AC37" s="147" t="str">
        <f t="shared" si="20"/>
        <v/>
      </c>
      <c r="AD37" s="145" t="str">
        <f t="shared" si="21"/>
        <v/>
      </c>
      <c r="AE37" s="142" t="str">
        <f t="shared" si="22"/>
        <v/>
      </c>
      <c r="AF37" s="147" t="str">
        <f t="shared" si="23"/>
        <v/>
      </c>
      <c r="AG37" s="147" t="str">
        <f t="shared" si="24"/>
        <v/>
      </c>
      <c r="AH37" s="147" t="str">
        <f t="shared" si="25"/>
        <v/>
      </c>
      <c r="AI37" s="145" t="str">
        <f t="shared" si="26"/>
        <v/>
      </c>
      <c r="AJ37" s="94"/>
      <c r="AK37" s="142" t="str">
        <f t="shared" si="67"/>
        <v/>
      </c>
      <c r="AL37" s="147" t="str">
        <f t="shared" si="68"/>
        <v/>
      </c>
      <c r="AM37" s="147" t="str">
        <f t="shared" si="69"/>
        <v/>
      </c>
      <c r="AN37" s="147" t="str">
        <f t="shared" si="70"/>
        <v/>
      </c>
      <c r="AO37" s="145" t="str">
        <f t="shared" si="71"/>
        <v/>
      </c>
      <c r="AP37" s="142" t="str">
        <f t="shared" si="72"/>
        <v/>
      </c>
      <c r="AQ37" s="147" t="str">
        <f t="shared" si="73"/>
        <v/>
      </c>
      <c r="AR37" s="147" t="str">
        <f t="shared" si="74"/>
        <v/>
      </c>
      <c r="AS37" s="147" t="str">
        <f t="shared" si="75"/>
        <v/>
      </c>
      <c r="AT37" s="145" t="str">
        <f t="shared" si="76"/>
        <v/>
      </c>
      <c r="AU37" s="250"/>
      <c r="AV37" s="142" t="str">
        <f t="shared" si="77"/>
        <v/>
      </c>
      <c r="AW37" s="147" t="str">
        <f t="shared" si="78"/>
        <v/>
      </c>
      <c r="AX37" s="147" t="str">
        <f t="shared" si="79"/>
        <v/>
      </c>
      <c r="AY37" s="147" t="str">
        <f t="shared" si="80"/>
        <v/>
      </c>
      <c r="AZ37" s="145" t="str">
        <f t="shared" si="81"/>
        <v/>
      </c>
      <c r="BA37" s="142" t="str">
        <f t="shared" si="82"/>
        <v/>
      </c>
      <c r="BB37" s="147" t="str">
        <f t="shared" si="83"/>
        <v/>
      </c>
      <c r="BC37" s="147" t="str">
        <f t="shared" si="84"/>
        <v/>
      </c>
      <c r="BD37" s="147" t="str">
        <f t="shared" si="85"/>
        <v/>
      </c>
      <c r="BE37" s="145" t="str">
        <f t="shared" si="86"/>
        <v/>
      </c>
      <c r="BF37" s="142" t="str">
        <f t="shared" si="87"/>
        <v/>
      </c>
      <c r="BG37" s="147" t="str">
        <f t="shared" si="88"/>
        <v/>
      </c>
      <c r="BH37" s="147" t="str">
        <f t="shared" si="89"/>
        <v/>
      </c>
      <c r="BI37" s="147" t="str">
        <f t="shared" si="90"/>
        <v/>
      </c>
      <c r="BJ37" s="145" t="str">
        <f t="shared" si="91"/>
        <v/>
      </c>
      <c r="BK37" s="227"/>
    </row>
    <row r="38" spans="2:63" x14ac:dyDescent="0.2">
      <c r="B38" s="138">
        <f>'Solar prot device - data'!B38</f>
        <v>24</v>
      </c>
      <c r="C38" s="248" t="str">
        <f>IF('Solar prot device - data'!C38&lt;&gt;"","Glazing"&amp;" + "&amp;'Solar prot device - data'!C38,"")</f>
        <v/>
      </c>
      <c r="D38" s="249"/>
      <c r="E38" s="249"/>
      <c r="F38" s="264"/>
      <c r="G38" s="147" t="str">
        <f>IF('Solar prot device - data'!E38&lt;&gt;"",'Solar prot device - data'!E38,"")</f>
        <v/>
      </c>
      <c r="H38" s="143" t="str">
        <f>IF('Solar prot device - data'!F38&lt;&gt;"",'Solar prot device - data'!F38,"")</f>
        <v/>
      </c>
      <c r="I38" s="256" t="str">
        <f>IF('Solar prot device - data'!G38&lt;&gt;"",'Solar prot device - data'!G38,"")</f>
        <v/>
      </c>
      <c r="J38" s="142" t="str">
        <f t="shared" si="2"/>
        <v/>
      </c>
      <c r="K38" s="147" t="str">
        <f t="shared" si="3"/>
        <v/>
      </c>
      <c r="L38" s="147" t="str">
        <f t="shared" si="4"/>
        <v/>
      </c>
      <c r="M38" s="147" t="str">
        <f t="shared" si="5"/>
        <v/>
      </c>
      <c r="N38" s="145" t="str">
        <f t="shared" si="6"/>
        <v/>
      </c>
      <c r="O38" s="142" t="str">
        <f t="shared" si="7"/>
        <v/>
      </c>
      <c r="P38" s="147" t="str">
        <f t="shared" si="8"/>
        <v/>
      </c>
      <c r="Q38" s="147" t="str">
        <f t="shared" si="9"/>
        <v/>
      </c>
      <c r="R38" s="147" t="str">
        <f t="shared" si="10"/>
        <v/>
      </c>
      <c r="S38" s="145" t="str">
        <f t="shared" si="11"/>
        <v/>
      </c>
      <c r="T38" s="142" t="str">
        <f t="shared" si="12"/>
        <v/>
      </c>
      <c r="U38" s="147" t="str">
        <f t="shared" si="13"/>
        <v/>
      </c>
      <c r="V38" s="147" t="str">
        <f t="shared" si="14"/>
        <v/>
      </c>
      <c r="W38" s="147" t="str">
        <f t="shared" si="15"/>
        <v/>
      </c>
      <c r="X38" s="145" t="str">
        <f t="shared" si="16"/>
        <v/>
      </c>
      <c r="Y38" s="94"/>
      <c r="Z38" s="142" t="str">
        <f t="shared" si="17"/>
        <v/>
      </c>
      <c r="AA38" s="147" t="str">
        <f t="shared" si="18"/>
        <v/>
      </c>
      <c r="AB38" s="147" t="str">
        <f t="shared" si="19"/>
        <v/>
      </c>
      <c r="AC38" s="147" t="str">
        <f t="shared" si="20"/>
        <v/>
      </c>
      <c r="AD38" s="145" t="str">
        <f t="shared" si="21"/>
        <v/>
      </c>
      <c r="AE38" s="142" t="str">
        <f t="shared" si="22"/>
        <v/>
      </c>
      <c r="AF38" s="147" t="str">
        <f t="shared" si="23"/>
        <v/>
      </c>
      <c r="AG38" s="147" t="str">
        <f t="shared" si="24"/>
        <v/>
      </c>
      <c r="AH38" s="147" t="str">
        <f t="shared" si="25"/>
        <v/>
      </c>
      <c r="AI38" s="145" t="str">
        <f t="shared" si="26"/>
        <v/>
      </c>
      <c r="AJ38" s="94"/>
      <c r="AK38" s="142" t="str">
        <f t="shared" si="27"/>
        <v/>
      </c>
      <c r="AL38" s="147" t="str">
        <f t="shared" si="28"/>
        <v/>
      </c>
      <c r="AM38" s="147" t="str">
        <f t="shared" si="29"/>
        <v/>
      </c>
      <c r="AN38" s="147" t="str">
        <f t="shared" si="30"/>
        <v/>
      </c>
      <c r="AO38" s="145" t="str">
        <f t="shared" si="31"/>
        <v/>
      </c>
      <c r="AP38" s="142" t="str">
        <f t="shared" si="32"/>
        <v/>
      </c>
      <c r="AQ38" s="147" t="str">
        <f t="shared" si="33"/>
        <v/>
      </c>
      <c r="AR38" s="147" t="str">
        <f t="shared" si="34"/>
        <v/>
      </c>
      <c r="AS38" s="147" t="str">
        <f t="shared" si="35"/>
        <v/>
      </c>
      <c r="AT38" s="145" t="str">
        <f t="shared" si="36"/>
        <v/>
      </c>
      <c r="AU38" s="250"/>
      <c r="AV38" s="142" t="str">
        <f t="shared" si="37"/>
        <v/>
      </c>
      <c r="AW38" s="147" t="str">
        <f t="shared" si="38"/>
        <v/>
      </c>
      <c r="AX38" s="147" t="str">
        <f t="shared" si="39"/>
        <v/>
      </c>
      <c r="AY38" s="147" t="str">
        <f t="shared" si="40"/>
        <v/>
      </c>
      <c r="AZ38" s="145" t="str">
        <f t="shared" si="41"/>
        <v/>
      </c>
      <c r="BA38" s="142" t="str">
        <f t="shared" si="42"/>
        <v/>
      </c>
      <c r="BB38" s="147" t="str">
        <f t="shared" si="43"/>
        <v/>
      </c>
      <c r="BC38" s="147" t="str">
        <f t="shared" si="44"/>
        <v/>
      </c>
      <c r="BD38" s="147" t="str">
        <f t="shared" si="45"/>
        <v/>
      </c>
      <c r="BE38" s="145" t="str">
        <f t="shared" si="46"/>
        <v/>
      </c>
      <c r="BF38" s="142" t="str">
        <f t="shared" si="47"/>
        <v/>
      </c>
      <c r="BG38" s="147" t="str">
        <f t="shared" si="48"/>
        <v/>
      </c>
      <c r="BH38" s="147" t="str">
        <f t="shared" si="49"/>
        <v/>
      </c>
      <c r="BI38" s="147" t="str">
        <f t="shared" si="50"/>
        <v/>
      </c>
      <c r="BJ38" s="145" t="str">
        <f t="shared" si="51"/>
        <v/>
      </c>
      <c r="BK38" s="227"/>
    </row>
    <row r="39" spans="2:63" x14ac:dyDescent="0.2">
      <c r="B39" s="138">
        <f>'Solar prot device - data'!B39</f>
        <v>25</v>
      </c>
      <c r="C39" s="248" t="str">
        <f>IF('Solar prot device - data'!C39&lt;&gt;"","Glazing"&amp;" + "&amp;'Solar prot device - data'!C39,"")</f>
        <v/>
      </c>
      <c r="D39" s="249"/>
      <c r="E39" s="249"/>
      <c r="F39" s="264"/>
      <c r="G39" s="147" t="str">
        <f>IF('Solar prot device - data'!E39&lt;&gt;"",'Solar prot device - data'!E39,"")</f>
        <v/>
      </c>
      <c r="H39" s="143" t="str">
        <f>IF('Solar prot device - data'!F39&lt;&gt;"",'Solar prot device - data'!F39,"")</f>
        <v/>
      </c>
      <c r="I39" s="256" t="str">
        <f>IF('Solar prot device - data'!G39&lt;&gt;"",'Solar prot device - data'!G39,"")</f>
        <v/>
      </c>
      <c r="J39" s="142" t="str">
        <f t="shared" si="2"/>
        <v/>
      </c>
      <c r="K39" s="147" t="str">
        <f t="shared" si="3"/>
        <v/>
      </c>
      <c r="L39" s="147" t="str">
        <f t="shared" si="4"/>
        <v/>
      </c>
      <c r="M39" s="147" t="str">
        <f t="shared" si="5"/>
        <v/>
      </c>
      <c r="N39" s="145" t="str">
        <f t="shared" si="6"/>
        <v/>
      </c>
      <c r="O39" s="142" t="str">
        <f t="shared" si="7"/>
        <v/>
      </c>
      <c r="P39" s="147" t="str">
        <f t="shared" si="8"/>
        <v/>
      </c>
      <c r="Q39" s="147" t="str">
        <f t="shared" si="9"/>
        <v/>
      </c>
      <c r="R39" s="147" t="str">
        <f t="shared" si="10"/>
        <v/>
      </c>
      <c r="S39" s="145" t="str">
        <f t="shared" si="11"/>
        <v/>
      </c>
      <c r="T39" s="142" t="str">
        <f t="shared" si="12"/>
        <v/>
      </c>
      <c r="U39" s="147" t="str">
        <f t="shared" si="13"/>
        <v/>
      </c>
      <c r="V39" s="147" t="str">
        <f t="shared" si="14"/>
        <v/>
      </c>
      <c r="W39" s="147" t="str">
        <f t="shared" si="15"/>
        <v/>
      </c>
      <c r="X39" s="145" t="str">
        <f t="shared" si="16"/>
        <v/>
      </c>
      <c r="Y39" s="94"/>
      <c r="Z39" s="142" t="str">
        <f t="shared" si="17"/>
        <v/>
      </c>
      <c r="AA39" s="147" t="str">
        <f t="shared" si="18"/>
        <v/>
      </c>
      <c r="AB39" s="147" t="str">
        <f t="shared" si="19"/>
        <v/>
      </c>
      <c r="AC39" s="147" t="str">
        <f t="shared" si="20"/>
        <v/>
      </c>
      <c r="AD39" s="145" t="str">
        <f t="shared" si="21"/>
        <v/>
      </c>
      <c r="AE39" s="142" t="str">
        <f t="shared" si="22"/>
        <v/>
      </c>
      <c r="AF39" s="147" t="str">
        <f t="shared" si="23"/>
        <v/>
      </c>
      <c r="AG39" s="147" t="str">
        <f t="shared" si="24"/>
        <v/>
      </c>
      <c r="AH39" s="147" t="str">
        <f t="shared" si="25"/>
        <v/>
      </c>
      <c r="AI39" s="145" t="str">
        <f t="shared" si="26"/>
        <v/>
      </c>
      <c r="AJ39" s="94"/>
      <c r="AK39" s="142" t="str">
        <f t="shared" si="27"/>
        <v/>
      </c>
      <c r="AL39" s="147" t="str">
        <f t="shared" si="28"/>
        <v/>
      </c>
      <c r="AM39" s="147" t="str">
        <f t="shared" si="29"/>
        <v/>
      </c>
      <c r="AN39" s="147" t="str">
        <f t="shared" si="30"/>
        <v/>
      </c>
      <c r="AO39" s="145" t="str">
        <f t="shared" si="31"/>
        <v/>
      </c>
      <c r="AP39" s="142" t="str">
        <f t="shared" si="32"/>
        <v/>
      </c>
      <c r="AQ39" s="147" t="str">
        <f t="shared" si="33"/>
        <v/>
      </c>
      <c r="AR39" s="147" t="str">
        <f t="shared" si="34"/>
        <v/>
      </c>
      <c r="AS39" s="147" t="str">
        <f t="shared" si="35"/>
        <v/>
      </c>
      <c r="AT39" s="145" t="str">
        <f t="shared" si="36"/>
        <v/>
      </c>
      <c r="AU39" s="250"/>
      <c r="AV39" s="142" t="str">
        <f t="shared" si="37"/>
        <v/>
      </c>
      <c r="AW39" s="147" t="str">
        <f t="shared" si="38"/>
        <v/>
      </c>
      <c r="AX39" s="147" t="str">
        <f t="shared" si="39"/>
        <v/>
      </c>
      <c r="AY39" s="147" t="str">
        <f t="shared" si="40"/>
        <v/>
      </c>
      <c r="AZ39" s="145" t="str">
        <f t="shared" si="41"/>
        <v/>
      </c>
      <c r="BA39" s="142" t="str">
        <f t="shared" si="42"/>
        <v/>
      </c>
      <c r="BB39" s="147" t="str">
        <f t="shared" si="43"/>
        <v/>
      </c>
      <c r="BC39" s="147" t="str">
        <f t="shared" si="44"/>
        <v/>
      </c>
      <c r="BD39" s="147" t="str">
        <f t="shared" si="45"/>
        <v/>
      </c>
      <c r="BE39" s="145" t="str">
        <f t="shared" si="46"/>
        <v/>
      </c>
      <c r="BF39" s="142" t="str">
        <f t="shared" si="47"/>
        <v/>
      </c>
      <c r="BG39" s="147" t="str">
        <f t="shared" si="48"/>
        <v/>
      </c>
      <c r="BH39" s="147" t="str">
        <f t="shared" si="49"/>
        <v/>
      </c>
      <c r="BI39" s="147" t="str">
        <f t="shared" si="50"/>
        <v/>
      </c>
      <c r="BJ39" s="145" t="str">
        <f t="shared" si="51"/>
        <v/>
      </c>
      <c r="BK39" s="227"/>
    </row>
    <row r="40" spans="2:63" x14ac:dyDescent="0.2">
      <c r="B40" s="138">
        <f>'Solar prot device - data'!B40</f>
        <v>26</v>
      </c>
      <c r="C40" s="248" t="str">
        <f>IF('Solar prot device - data'!C40&lt;&gt;"","Glazing"&amp;" + "&amp;'Solar prot device - data'!C40,"")</f>
        <v/>
      </c>
      <c r="D40" s="249"/>
      <c r="E40" s="249"/>
      <c r="F40" s="255" t="str">
        <f>IF('Solar prot device - data'!D40&lt;&gt;"",'Solar prot device - data'!D40,"")</f>
        <v/>
      </c>
      <c r="G40" s="147" t="str">
        <f>IF('Solar prot device - data'!E40&lt;&gt;"",'Solar prot device - data'!E40,"")</f>
        <v/>
      </c>
      <c r="H40" s="143" t="str">
        <f>IF('Solar prot device - data'!F40&lt;&gt;"",'Solar prot device - data'!F40,"")</f>
        <v/>
      </c>
      <c r="I40" s="256" t="str">
        <f>IF('Solar prot device - data'!G40&lt;&gt;"",'Solar prot device - data'!G40,"")</f>
        <v/>
      </c>
      <c r="J40" s="142" t="str">
        <f t="shared" si="2"/>
        <v/>
      </c>
      <c r="K40" s="147" t="str">
        <f t="shared" si="3"/>
        <v/>
      </c>
      <c r="L40" s="147" t="str">
        <f t="shared" si="4"/>
        <v/>
      </c>
      <c r="M40" s="147" t="str">
        <f t="shared" si="5"/>
        <v/>
      </c>
      <c r="N40" s="145" t="str">
        <f t="shared" si="6"/>
        <v/>
      </c>
      <c r="O40" s="142" t="str">
        <f t="shared" si="7"/>
        <v/>
      </c>
      <c r="P40" s="147" t="str">
        <f t="shared" si="8"/>
        <v/>
      </c>
      <c r="Q40" s="147" t="str">
        <f t="shared" si="9"/>
        <v/>
      </c>
      <c r="R40" s="147" t="str">
        <f t="shared" si="10"/>
        <v/>
      </c>
      <c r="S40" s="145" t="str">
        <f t="shared" si="11"/>
        <v/>
      </c>
      <c r="T40" s="142" t="str">
        <f t="shared" si="12"/>
        <v/>
      </c>
      <c r="U40" s="147" t="str">
        <f t="shared" si="13"/>
        <v/>
      </c>
      <c r="V40" s="147" t="str">
        <f t="shared" si="14"/>
        <v/>
      </c>
      <c r="W40" s="147" t="str">
        <f t="shared" si="15"/>
        <v/>
      </c>
      <c r="X40" s="145" t="str">
        <f t="shared" si="16"/>
        <v/>
      </c>
      <c r="Y40" s="94"/>
      <c r="Z40" s="142" t="str">
        <f t="shared" si="17"/>
        <v/>
      </c>
      <c r="AA40" s="147" t="str">
        <f t="shared" si="18"/>
        <v/>
      </c>
      <c r="AB40" s="147" t="str">
        <f t="shared" si="19"/>
        <v/>
      </c>
      <c r="AC40" s="147" t="str">
        <f t="shared" si="20"/>
        <v/>
      </c>
      <c r="AD40" s="145" t="str">
        <f t="shared" si="21"/>
        <v/>
      </c>
      <c r="AE40" s="142" t="str">
        <f t="shared" si="22"/>
        <v/>
      </c>
      <c r="AF40" s="147" t="str">
        <f t="shared" si="23"/>
        <v/>
      </c>
      <c r="AG40" s="147" t="str">
        <f t="shared" si="24"/>
        <v/>
      </c>
      <c r="AH40" s="147" t="str">
        <f t="shared" si="25"/>
        <v/>
      </c>
      <c r="AI40" s="145" t="str">
        <f t="shared" si="26"/>
        <v/>
      </c>
      <c r="AJ40" s="94"/>
      <c r="AK40" s="142" t="str">
        <f t="shared" si="27"/>
        <v/>
      </c>
      <c r="AL40" s="147" t="str">
        <f t="shared" si="28"/>
        <v/>
      </c>
      <c r="AM40" s="147" t="str">
        <f t="shared" si="29"/>
        <v/>
      </c>
      <c r="AN40" s="147" t="str">
        <f t="shared" si="30"/>
        <v/>
      </c>
      <c r="AO40" s="145" t="str">
        <f t="shared" si="31"/>
        <v/>
      </c>
      <c r="AP40" s="142" t="str">
        <f t="shared" si="32"/>
        <v/>
      </c>
      <c r="AQ40" s="147" t="str">
        <f t="shared" si="33"/>
        <v/>
      </c>
      <c r="AR40" s="147" t="str">
        <f t="shared" si="34"/>
        <v/>
      </c>
      <c r="AS40" s="147" t="str">
        <f t="shared" si="35"/>
        <v/>
      </c>
      <c r="AT40" s="145" t="str">
        <f t="shared" si="36"/>
        <v/>
      </c>
      <c r="AU40" s="250"/>
      <c r="AV40" s="142" t="str">
        <f t="shared" si="37"/>
        <v/>
      </c>
      <c r="AW40" s="147" t="str">
        <f t="shared" si="38"/>
        <v/>
      </c>
      <c r="AX40" s="147" t="str">
        <f t="shared" si="39"/>
        <v/>
      </c>
      <c r="AY40" s="147" t="str">
        <f t="shared" si="40"/>
        <v/>
      </c>
      <c r="AZ40" s="145" t="str">
        <f t="shared" si="41"/>
        <v/>
      </c>
      <c r="BA40" s="142" t="str">
        <f t="shared" si="42"/>
        <v/>
      </c>
      <c r="BB40" s="147" t="str">
        <f t="shared" si="43"/>
        <v/>
      </c>
      <c r="BC40" s="147" t="str">
        <f t="shared" si="44"/>
        <v/>
      </c>
      <c r="BD40" s="147" t="str">
        <f t="shared" si="45"/>
        <v/>
      </c>
      <c r="BE40" s="145" t="str">
        <f t="shared" si="46"/>
        <v/>
      </c>
      <c r="BF40" s="142" t="str">
        <f t="shared" si="47"/>
        <v/>
      </c>
      <c r="BG40" s="147" t="str">
        <f t="shared" si="48"/>
        <v/>
      </c>
      <c r="BH40" s="147" t="str">
        <f t="shared" si="49"/>
        <v/>
      </c>
      <c r="BI40" s="147" t="str">
        <f t="shared" si="50"/>
        <v/>
      </c>
      <c r="BJ40" s="145" t="str">
        <f t="shared" si="51"/>
        <v/>
      </c>
      <c r="BK40" s="227"/>
    </row>
    <row r="41" spans="2:63" x14ac:dyDescent="0.2">
      <c r="B41" s="138">
        <f>'Solar prot device - data'!B41</f>
        <v>27</v>
      </c>
      <c r="C41" s="248" t="str">
        <f>IF('Solar prot device - data'!C41&lt;&gt;"","Glazing"&amp;" + "&amp;'Solar prot device - data'!C41,"")</f>
        <v/>
      </c>
      <c r="D41" s="249"/>
      <c r="E41" s="249"/>
      <c r="F41" s="255" t="str">
        <f>IF('Solar prot device - data'!D41&lt;&gt;"",'Solar prot device - data'!D41,"")</f>
        <v/>
      </c>
      <c r="G41" s="147" t="str">
        <f>IF('Solar prot device - data'!E41&lt;&gt;"",'Solar prot device - data'!E41,"")</f>
        <v/>
      </c>
      <c r="H41" s="143" t="str">
        <f>IF('Solar prot device - data'!F41&lt;&gt;"",'Solar prot device - data'!F41,"")</f>
        <v/>
      </c>
      <c r="I41" s="256" t="str">
        <f>IF('Solar prot device - data'!G41&lt;&gt;"",'Solar prot device - data'!G41,"")</f>
        <v/>
      </c>
      <c r="J41" s="142" t="str">
        <f t="shared" si="2"/>
        <v/>
      </c>
      <c r="K41" s="147" t="str">
        <f t="shared" si="3"/>
        <v/>
      </c>
      <c r="L41" s="147" t="str">
        <f t="shared" si="4"/>
        <v/>
      </c>
      <c r="M41" s="147" t="str">
        <f t="shared" si="5"/>
        <v/>
      </c>
      <c r="N41" s="145" t="str">
        <f t="shared" si="6"/>
        <v/>
      </c>
      <c r="O41" s="142" t="str">
        <f t="shared" si="7"/>
        <v/>
      </c>
      <c r="P41" s="147" t="str">
        <f t="shared" si="8"/>
        <v/>
      </c>
      <c r="Q41" s="147" t="str">
        <f t="shared" si="9"/>
        <v/>
      </c>
      <c r="R41" s="147" t="str">
        <f t="shared" si="10"/>
        <v/>
      </c>
      <c r="S41" s="145" t="str">
        <f t="shared" si="11"/>
        <v/>
      </c>
      <c r="T41" s="142" t="str">
        <f t="shared" si="12"/>
        <v/>
      </c>
      <c r="U41" s="147" t="str">
        <f t="shared" si="13"/>
        <v/>
      </c>
      <c r="V41" s="147" t="str">
        <f t="shared" si="14"/>
        <v/>
      </c>
      <c r="W41" s="147" t="str">
        <f t="shared" si="15"/>
        <v/>
      </c>
      <c r="X41" s="145" t="str">
        <f t="shared" si="16"/>
        <v/>
      </c>
      <c r="Y41" s="94"/>
      <c r="Z41" s="142" t="str">
        <f t="shared" si="17"/>
        <v/>
      </c>
      <c r="AA41" s="147" t="str">
        <f t="shared" si="18"/>
        <v/>
      </c>
      <c r="AB41" s="147" t="str">
        <f t="shared" si="19"/>
        <v/>
      </c>
      <c r="AC41" s="147" t="str">
        <f t="shared" si="20"/>
        <v/>
      </c>
      <c r="AD41" s="145" t="str">
        <f t="shared" si="21"/>
        <v/>
      </c>
      <c r="AE41" s="142" t="str">
        <f t="shared" si="22"/>
        <v/>
      </c>
      <c r="AF41" s="147" t="str">
        <f t="shared" si="23"/>
        <v/>
      </c>
      <c r="AG41" s="147" t="str">
        <f t="shared" si="24"/>
        <v/>
      </c>
      <c r="AH41" s="147" t="str">
        <f t="shared" si="25"/>
        <v/>
      </c>
      <c r="AI41" s="145" t="str">
        <f t="shared" si="26"/>
        <v/>
      </c>
      <c r="AJ41" s="94"/>
      <c r="AK41" s="142" t="str">
        <f t="shared" si="27"/>
        <v/>
      </c>
      <c r="AL41" s="147" t="str">
        <f t="shared" si="28"/>
        <v/>
      </c>
      <c r="AM41" s="147" t="str">
        <f t="shared" si="29"/>
        <v/>
      </c>
      <c r="AN41" s="147" t="str">
        <f t="shared" si="30"/>
        <v/>
      </c>
      <c r="AO41" s="145" t="str">
        <f t="shared" si="31"/>
        <v/>
      </c>
      <c r="AP41" s="142" t="str">
        <f t="shared" si="32"/>
        <v/>
      </c>
      <c r="AQ41" s="147" t="str">
        <f t="shared" si="33"/>
        <v/>
      </c>
      <c r="AR41" s="147" t="str">
        <f t="shared" si="34"/>
        <v/>
      </c>
      <c r="AS41" s="147" t="str">
        <f t="shared" si="35"/>
        <v/>
      </c>
      <c r="AT41" s="145" t="str">
        <f t="shared" si="36"/>
        <v/>
      </c>
      <c r="AU41" s="250"/>
      <c r="AV41" s="142" t="str">
        <f t="shared" si="37"/>
        <v/>
      </c>
      <c r="AW41" s="147" t="str">
        <f t="shared" si="38"/>
        <v/>
      </c>
      <c r="AX41" s="147" t="str">
        <f t="shared" si="39"/>
        <v/>
      </c>
      <c r="AY41" s="147" t="str">
        <f t="shared" si="40"/>
        <v/>
      </c>
      <c r="AZ41" s="145" t="str">
        <f t="shared" si="41"/>
        <v/>
      </c>
      <c r="BA41" s="142" t="str">
        <f t="shared" si="42"/>
        <v/>
      </c>
      <c r="BB41" s="147" t="str">
        <f t="shared" si="43"/>
        <v/>
      </c>
      <c r="BC41" s="147" t="str">
        <f t="shared" si="44"/>
        <v/>
      </c>
      <c r="BD41" s="147" t="str">
        <f t="shared" si="45"/>
        <v/>
      </c>
      <c r="BE41" s="145" t="str">
        <f t="shared" si="46"/>
        <v/>
      </c>
      <c r="BF41" s="142" t="str">
        <f t="shared" si="47"/>
        <v/>
      </c>
      <c r="BG41" s="147" t="str">
        <f t="shared" si="48"/>
        <v/>
      </c>
      <c r="BH41" s="147" t="str">
        <f t="shared" si="49"/>
        <v/>
      </c>
      <c r="BI41" s="147" t="str">
        <f t="shared" si="50"/>
        <v/>
      </c>
      <c r="BJ41" s="145" t="str">
        <f t="shared" si="51"/>
        <v/>
      </c>
      <c r="BK41" s="227"/>
    </row>
    <row r="42" spans="2:63" x14ac:dyDescent="0.2">
      <c r="B42" s="138">
        <f>'Solar prot device - data'!B42</f>
        <v>28</v>
      </c>
      <c r="C42" s="248" t="str">
        <f>IF('Solar prot device - data'!C42&lt;&gt;"","Glazing"&amp;" + "&amp;'Solar prot device - data'!C42,"")</f>
        <v/>
      </c>
      <c r="D42" s="249"/>
      <c r="E42" s="249"/>
      <c r="F42" s="255" t="str">
        <f>IF('Solar prot device - data'!D42&lt;&gt;"",'Solar prot device - data'!D42,"")</f>
        <v/>
      </c>
      <c r="G42" s="147" t="str">
        <f>IF('Solar prot device - data'!E42&lt;&gt;"",'Solar prot device - data'!E42,"")</f>
        <v/>
      </c>
      <c r="H42" s="143" t="str">
        <f>IF('Solar prot device - data'!F42&lt;&gt;"",'Solar prot device - data'!F42,"")</f>
        <v/>
      </c>
      <c r="I42" s="256" t="str">
        <f>IF('Solar prot device - data'!G42&lt;&gt;"",'Solar prot device - data'!G42,"")</f>
        <v/>
      </c>
      <c r="J42" s="142" t="str">
        <f t="shared" si="2"/>
        <v/>
      </c>
      <c r="K42" s="147" t="str">
        <f t="shared" si="3"/>
        <v/>
      </c>
      <c r="L42" s="147" t="str">
        <f t="shared" si="4"/>
        <v/>
      </c>
      <c r="M42" s="147" t="str">
        <f t="shared" si="5"/>
        <v/>
      </c>
      <c r="N42" s="145" t="str">
        <f t="shared" si="6"/>
        <v/>
      </c>
      <c r="O42" s="142" t="str">
        <f t="shared" si="7"/>
        <v/>
      </c>
      <c r="P42" s="147" t="str">
        <f t="shared" si="8"/>
        <v/>
      </c>
      <c r="Q42" s="147" t="str">
        <f t="shared" si="9"/>
        <v/>
      </c>
      <c r="R42" s="147" t="str">
        <f t="shared" si="10"/>
        <v/>
      </c>
      <c r="S42" s="145" t="str">
        <f t="shared" si="11"/>
        <v/>
      </c>
      <c r="T42" s="142" t="str">
        <f t="shared" si="12"/>
        <v/>
      </c>
      <c r="U42" s="147" t="str">
        <f t="shared" si="13"/>
        <v/>
      </c>
      <c r="V42" s="147" t="str">
        <f t="shared" si="14"/>
        <v/>
      </c>
      <c r="W42" s="147" t="str">
        <f t="shared" si="15"/>
        <v/>
      </c>
      <c r="X42" s="145" t="str">
        <f t="shared" si="16"/>
        <v/>
      </c>
      <c r="Y42" s="94"/>
      <c r="Z42" s="142" t="str">
        <f t="shared" si="17"/>
        <v/>
      </c>
      <c r="AA42" s="147" t="str">
        <f t="shared" si="18"/>
        <v/>
      </c>
      <c r="AB42" s="147" t="str">
        <f t="shared" si="19"/>
        <v/>
      </c>
      <c r="AC42" s="147" t="str">
        <f t="shared" si="20"/>
        <v/>
      </c>
      <c r="AD42" s="145" t="str">
        <f t="shared" si="21"/>
        <v/>
      </c>
      <c r="AE42" s="142" t="str">
        <f t="shared" si="22"/>
        <v/>
      </c>
      <c r="AF42" s="147" t="str">
        <f t="shared" si="23"/>
        <v/>
      </c>
      <c r="AG42" s="147" t="str">
        <f t="shared" si="24"/>
        <v/>
      </c>
      <c r="AH42" s="147" t="str">
        <f t="shared" si="25"/>
        <v/>
      </c>
      <c r="AI42" s="145" t="str">
        <f t="shared" si="26"/>
        <v/>
      </c>
      <c r="AJ42" s="94"/>
      <c r="AK42" s="142" t="str">
        <f t="shared" si="27"/>
        <v/>
      </c>
      <c r="AL42" s="147" t="str">
        <f t="shared" si="28"/>
        <v/>
      </c>
      <c r="AM42" s="147" t="str">
        <f t="shared" si="29"/>
        <v/>
      </c>
      <c r="AN42" s="147" t="str">
        <f t="shared" si="30"/>
        <v/>
      </c>
      <c r="AO42" s="145" t="str">
        <f t="shared" si="31"/>
        <v/>
      </c>
      <c r="AP42" s="142" t="str">
        <f t="shared" si="32"/>
        <v/>
      </c>
      <c r="AQ42" s="147" t="str">
        <f t="shared" si="33"/>
        <v/>
      </c>
      <c r="AR42" s="147" t="str">
        <f t="shared" si="34"/>
        <v/>
      </c>
      <c r="AS42" s="147" t="str">
        <f t="shared" si="35"/>
        <v/>
      </c>
      <c r="AT42" s="145" t="str">
        <f t="shared" si="36"/>
        <v/>
      </c>
      <c r="AU42" s="250"/>
      <c r="AV42" s="142" t="str">
        <f t="shared" si="37"/>
        <v/>
      </c>
      <c r="AW42" s="147" t="str">
        <f t="shared" si="38"/>
        <v/>
      </c>
      <c r="AX42" s="147" t="str">
        <f t="shared" si="39"/>
        <v/>
      </c>
      <c r="AY42" s="147" t="str">
        <f t="shared" si="40"/>
        <v/>
      </c>
      <c r="AZ42" s="145" t="str">
        <f t="shared" si="41"/>
        <v/>
      </c>
      <c r="BA42" s="142" t="str">
        <f t="shared" si="42"/>
        <v/>
      </c>
      <c r="BB42" s="147" t="str">
        <f t="shared" si="43"/>
        <v/>
      </c>
      <c r="BC42" s="147" t="str">
        <f t="shared" si="44"/>
        <v/>
      </c>
      <c r="BD42" s="147" t="str">
        <f t="shared" si="45"/>
        <v/>
      </c>
      <c r="BE42" s="145" t="str">
        <f t="shared" si="46"/>
        <v/>
      </c>
      <c r="BF42" s="142" t="str">
        <f t="shared" si="47"/>
        <v/>
      </c>
      <c r="BG42" s="147" t="str">
        <f t="shared" si="48"/>
        <v/>
      </c>
      <c r="BH42" s="147" t="str">
        <f t="shared" si="49"/>
        <v/>
      </c>
      <c r="BI42" s="147" t="str">
        <f t="shared" si="50"/>
        <v/>
      </c>
      <c r="BJ42" s="145" t="str">
        <f t="shared" si="51"/>
        <v/>
      </c>
      <c r="BK42" s="227"/>
    </row>
    <row r="43" spans="2:63" x14ac:dyDescent="0.2">
      <c r="B43" s="138">
        <f>'Solar prot device - data'!B43</f>
        <v>29</v>
      </c>
      <c r="C43" s="248" t="str">
        <f>IF('Solar prot device - data'!C43&lt;&gt;"","Glazing"&amp;" + "&amp;'Solar prot device - data'!C43,"")</f>
        <v/>
      </c>
      <c r="D43" s="249"/>
      <c r="E43" s="249"/>
      <c r="F43" s="255" t="str">
        <f>IF('Solar prot device - data'!D43&lt;&gt;"",'Solar prot device - data'!D43,"")</f>
        <v/>
      </c>
      <c r="G43" s="147" t="str">
        <f>IF('Solar prot device - data'!E43&lt;&gt;"",'Solar prot device - data'!E43,"")</f>
        <v/>
      </c>
      <c r="H43" s="143" t="str">
        <f>IF('Solar prot device - data'!F43&lt;&gt;"",'Solar prot device - data'!F43,"")</f>
        <v/>
      </c>
      <c r="I43" s="256" t="str">
        <f>IF('Solar prot device - data'!G43&lt;&gt;"",'Solar prot device - data'!G43,"")</f>
        <v/>
      </c>
      <c r="J43" s="142" t="str">
        <f t="shared" si="2"/>
        <v/>
      </c>
      <c r="K43" s="147" t="str">
        <f t="shared" si="3"/>
        <v/>
      </c>
      <c r="L43" s="147" t="str">
        <f t="shared" si="4"/>
        <v/>
      </c>
      <c r="M43" s="147" t="str">
        <f t="shared" si="5"/>
        <v/>
      </c>
      <c r="N43" s="145" t="str">
        <f t="shared" si="6"/>
        <v/>
      </c>
      <c r="O43" s="142" t="str">
        <f t="shared" si="7"/>
        <v/>
      </c>
      <c r="P43" s="147" t="str">
        <f t="shared" si="8"/>
        <v/>
      </c>
      <c r="Q43" s="147" t="str">
        <f t="shared" si="9"/>
        <v/>
      </c>
      <c r="R43" s="147" t="str">
        <f t="shared" si="10"/>
        <v/>
      </c>
      <c r="S43" s="145" t="str">
        <f t="shared" si="11"/>
        <v/>
      </c>
      <c r="T43" s="142" t="str">
        <f t="shared" si="12"/>
        <v/>
      </c>
      <c r="U43" s="147" t="str">
        <f t="shared" si="13"/>
        <v/>
      </c>
      <c r="V43" s="147" t="str">
        <f t="shared" si="14"/>
        <v/>
      </c>
      <c r="W43" s="147" t="str">
        <f t="shared" si="15"/>
        <v/>
      </c>
      <c r="X43" s="145" t="str">
        <f t="shared" si="16"/>
        <v/>
      </c>
      <c r="Y43" s="94"/>
      <c r="Z43" s="142" t="str">
        <f t="shared" si="17"/>
        <v/>
      </c>
      <c r="AA43" s="147" t="str">
        <f t="shared" si="18"/>
        <v/>
      </c>
      <c r="AB43" s="147" t="str">
        <f t="shared" si="19"/>
        <v/>
      </c>
      <c r="AC43" s="147" t="str">
        <f t="shared" si="20"/>
        <v/>
      </c>
      <c r="AD43" s="145" t="str">
        <f t="shared" si="21"/>
        <v/>
      </c>
      <c r="AE43" s="142" t="str">
        <f t="shared" si="22"/>
        <v/>
      </c>
      <c r="AF43" s="147" t="str">
        <f t="shared" si="23"/>
        <v/>
      </c>
      <c r="AG43" s="147" t="str">
        <f t="shared" si="24"/>
        <v/>
      </c>
      <c r="AH43" s="147" t="str">
        <f t="shared" si="25"/>
        <v/>
      </c>
      <c r="AI43" s="145" t="str">
        <f t="shared" si="26"/>
        <v/>
      </c>
      <c r="AJ43" s="94"/>
      <c r="AK43" s="142" t="str">
        <f t="shared" si="27"/>
        <v/>
      </c>
      <c r="AL43" s="147" t="str">
        <f t="shared" si="28"/>
        <v/>
      </c>
      <c r="AM43" s="147" t="str">
        <f t="shared" si="29"/>
        <v/>
      </c>
      <c r="AN43" s="147" t="str">
        <f t="shared" si="30"/>
        <v/>
      </c>
      <c r="AO43" s="145" t="str">
        <f t="shared" si="31"/>
        <v/>
      </c>
      <c r="AP43" s="142" t="str">
        <f t="shared" si="32"/>
        <v/>
      </c>
      <c r="AQ43" s="147" t="str">
        <f t="shared" si="33"/>
        <v/>
      </c>
      <c r="AR43" s="147" t="str">
        <f t="shared" si="34"/>
        <v/>
      </c>
      <c r="AS43" s="147" t="str">
        <f t="shared" si="35"/>
        <v/>
      </c>
      <c r="AT43" s="145" t="str">
        <f t="shared" si="36"/>
        <v/>
      </c>
      <c r="AU43" s="250"/>
      <c r="AV43" s="142" t="str">
        <f t="shared" si="37"/>
        <v/>
      </c>
      <c r="AW43" s="147" t="str">
        <f t="shared" si="38"/>
        <v/>
      </c>
      <c r="AX43" s="147" t="str">
        <f t="shared" si="39"/>
        <v/>
      </c>
      <c r="AY43" s="147" t="str">
        <f t="shared" si="40"/>
        <v/>
      </c>
      <c r="AZ43" s="145" t="str">
        <f t="shared" si="41"/>
        <v/>
      </c>
      <c r="BA43" s="142" t="str">
        <f t="shared" si="42"/>
        <v/>
      </c>
      <c r="BB43" s="147" t="str">
        <f t="shared" si="43"/>
        <v/>
      </c>
      <c r="BC43" s="147" t="str">
        <f t="shared" si="44"/>
        <v/>
      </c>
      <c r="BD43" s="147" t="str">
        <f t="shared" si="45"/>
        <v/>
      </c>
      <c r="BE43" s="145" t="str">
        <f t="shared" si="46"/>
        <v/>
      </c>
      <c r="BF43" s="142" t="str">
        <f t="shared" si="47"/>
        <v/>
      </c>
      <c r="BG43" s="147" t="str">
        <f t="shared" si="48"/>
        <v/>
      </c>
      <c r="BH43" s="147" t="str">
        <f t="shared" si="49"/>
        <v/>
      </c>
      <c r="BI43" s="147" t="str">
        <f t="shared" si="50"/>
        <v/>
      </c>
      <c r="BJ43" s="145" t="str">
        <f t="shared" si="51"/>
        <v/>
      </c>
      <c r="BK43" s="227"/>
    </row>
    <row r="44" spans="2:63" x14ac:dyDescent="0.2">
      <c r="B44" s="138">
        <f>'Solar prot device - data'!B44</f>
        <v>30</v>
      </c>
      <c r="C44" s="248" t="str">
        <f>IF('Solar prot device - data'!C44&lt;&gt;"","Glazing"&amp;" + "&amp;'Solar prot device - data'!C44,"")</f>
        <v/>
      </c>
      <c r="D44" s="249"/>
      <c r="E44" s="249"/>
      <c r="F44" s="255" t="str">
        <f>IF('Solar prot device - data'!D44&lt;&gt;"",'Solar prot device - data'!D44,"")</f>
        <v/>
      </c>
      <c r="G44" s="147" t="str">
        <f>IF('Solar prot device - data'!E44&lt;&gt;"",'Solar prot device - data'!E44,"")</f>
        <v/>
      </c>
      <c r="H44" s="143" t="str">
        <f>IF('Solar prot device - data'!F44&lt;&gt;"",'Solar prot device - data'!F44,"")</f>
        <v/>
      </c>
      <c r="I44" s="256" t="str">
        <f>IF('Solar prot device - data'!G44&lt;&gt;"",'Solar prot device - data'!G44,"")</f>
        <v/>
      </c>
      <c r="J44" s="142" t="str">
        <f t="shared" si="2"/>
        <v/>
      </c>
      <c r="K44" s="147" t="str">
        <f t="shared" si="3"/>
        <v/>
      </c>
      <c r="L44" s="147" t="str">
        <f t="shared" si="4"/>
        <v/>
      </c>
      <c r="M44" s="147" t="str">
        <f t="shared" si="5"/>
        <v/>
      </c>
      <c r="N44" s="145" t="str">
        <f t="shared" si="6"/>
        <v/>
      </c>
      <c r="O44" s="142" t="str">
        <f t="shared" si="7"/>
        <v/>
      </c>
      <c r="P44" s="147" t="str">
        <f t="shared" si="8"/>
        <v/>
      </c>
      <c r="Q44" s="147" t="str">
        <f t="shared" si="9"/>
        <v/>
      </c>
      <c r="R44" s="147" t="str">
        <f t="shared" si="10"/>
        <v/>
      </c>
      <c r="S44" s="145" t="str">
        <f t="shared" si="11"/>
        <v/>
      </c>
      <c r="T44" s="142" t="str">
        <f t="shared" si="12"/>
        <v/>
      </c>
      <c r="U44" s="147" t="str">
        <f t="shared" si="13"/>
        <v/>
      </c>
      <c r="V44" s="147" t="str">
        <f t="shared" si="14"/>
        <v/>
      </c>
      <c r="W44" s="147" t="str">
        <f t="shared" si="15"/>
        <v/>
      </c>
      <c r="X44" s="145" t="str">
        <f t="shared" si="16"/>
        <v/>
      </c>
      <c r="Y44" s="94"/>
      <c r="Z44" s="142" t="str">
        <f t="shared" si="17"/>
        <v/>
      </c>
      <c r="AA44" s="147" t="str">
        <f t="shared" si="18"/>
        <v/>
      </c>
      <c r="AB44" s="147" t="str">
        <f t="shared" si="19"/>
        <v/>
      </c>
      <c r="AC44" s="147" t="str">
        <f t="shared" si="20"/>
        <v/>
      </c>
      <c r="AD44" s="145" t="str">
        <f t="shared" si="21"/>
        <v/>
      </c>
      <c r="AE44" s="142" t="str">
        <f t="shared" si="22"/>
        <v/>
      </c>
      <c r="AF44" s="147" t="str">
        <f t="shared" si="23"/>
        <v/>
      </c>
      <c r="AG44" s="147" t="str">
        <f t="shared" si="24"/>
        <v/>
      </c>
      <c r="AH44" s="147" t="str">
        <f t="shared" si="25"/>
        <v/>
      </c>
      <c r="AI44" s="145" t="str">
        <f t="shared" si="26"/>
        <v/>
      </c>
      <c r="AJ44" s="94"/>
      <c r="AK44" s="142" t="str">
        <f t="shared" si="27"/>
        <v/>
      </c>
      <c r="AL44" s="147" t="str">
        <f t="shared" si="28"/>
        <v/>
      </c>
      <c r="AM44" s="147" t="str">
        <f t="shared" si="29"/>
        <v/>
      </c>
      <c r="AN44" s="147" t="str">
        <f t="shared" si="30"/>
        <v/>
      </c>
      <c r="AO44" s="145" t="str">
        <f t="shared" si="31"/>
        <v/>
      </c>
      <c r="AP44" s="142" t="str">
        <f t="shared" si="32"/>
        <v/>
      </c>
      <c r="AQ44" s="147" t="str">
        <f t="shared" si="33"/>
        <v/>
      </c>
      <c r="AR44" s="147" t="str">
        <f t="shared" si="34"/>
        <v/>
      </c>
      <c r="AS44" s="147" t="str">
        <f t="shared" si="35"/>
        <v/>
      </c>
      <c r="AT44" s="145" t="str">
        <f t="shared" si="36"/>
        <v/>
      </c>
      <c r="AU44" s="250"/>
      <c r="AV44" s="142" t="str">
        <f t="shared" si="37"/>
        <v/>
      </c>
      <c r="AW44" s="147" t="str">
        <f t="shared" si="38"/>
        <v/>
      </c>
      <c r="AX44" s="147" t="str">
        <f t="shared" si="39"/>
        <v/>
      </c>
      <c r="AY44" s="147" t="str">
        <f t="shared" si="40"/>
        <v/>
      </c>
      <c r="AZ44" s="145" t="str">
        <f t="shared" si="41"/>
        <v/>
      </c>
      <c r="BA44" s="142" t="str">
        <f t="shared" si="42"/>
        <v/>
      </c>
      <c r="BB44" s="147" t="str">
        <f t="shared" si="43"/>
        <v/>
      </c>
      <c r="BC44" s="147" t="str">
        <f t="shared" si="44"/>
        <v/>
      </c>
      <c r="BD44" s="147" t="str">
        <f t="shared" si="45"/>
        <v/>
      </c>
      <c r="BE44" s="145" t="str">
        <f t="shared" si="46"/>
        <v/>
      </c>
      <c r="BF44" s="142" t="str">
        <f t="shared" si="47"/>
        <v/>
      </c>
      <c r="BG44" s="147" t="str">
        <f t="shared" si="48"/>
        <v/>
      </c>
      <c r="BH44" s="147" t="str">
        <f t="shared" si="49"/>
        <v/>
      </c>
      <c r="BI44" s="147" t="str">
        <f t="shared" si="50"/>
        <v/>
      </c>
      <c r="BJ44" s="145" t="str">
        <f t="shared" si="51"/>
        <v/>
      </c>
      <c r="BK44" s="227"/>
    </row>
    <row r="45" spans="2:63" x14ac:dyDescent="0.2">
      <c r="B45" s="138">
        <f>'Solar prot device - data'!B45</f>
        <v>31</v>
      </c>
      <c r="C45" s="248" t="str">
        <f>IF('Solar prot device - data'!C45&lt;&gt;"","Glazing"&amp;" + "&amp;'Solar prot device - data'!C45,"")</f>
        <v/>
      </c>
      <c r="D45" s="249"/>
      <c r="E45" s="249"/>
      <c r="F45" s="255" t="str">
        <f>IF('Solar prot device - data'!D45&lt;&gt;"",'Solar prot device - data'!D45,"")</f>
        <v/>
      </c>
      <c r="G45" s="147" t="str">
        <f>IF('Solar prot device - data'!E45&lt;&gt;"",'Solar prot device - data'!E45,"")</f>
        <v/>
      </c>
      <c r="H45" s="143" t="str">
        <f>IF('Solar prot device - data'!F45&lt;&gt;"",'Solar prot device - data'!F45,"")</f>
        <v/>
      </c>
      <c r="I45" s="256" t="str">
        <f>IF('Solar prot device - data'!G45&lt;&gt;"",'Solar prot device - data'!G45,"")</f>
        <v/>
      </c>
      <c r="J45" s="142" t="str">
        <f t="shared" si="2"/>
        <v/>
      </c>
      <c r="K45" s="147" t="str">
        <f t="shared" si="3"/>
        <v/>
      </c>
      <c r="L45" s="147" t="str">
        <f t="shared" si="4"/>
        <v/>
      </c>
      <c r="M45" s="147" t="str">
        <f t="shared" si="5"/>
        <v/>
      </c>
      <c r="N45" s="145" t="str">
        <f t="shared" si="6"/>
        <v/>
      </c>
      <c r="O45" s="142" t="str">
        <f t="shared" si="7"/>
        <v/>
      </c>
      <c r="P45" s="147" t="str">
        <f t="shared" si="8"/>
        <v/>
      </c>
      <c r="Q45" s="147" t="str">
        <f t="shared" si="9"/>
        <v/>
      </c>
      <c r="R45" s="147" t="str">
        <f t="shared" si="10"/>
        <v/>
      </c>
      <c r="S45" s="145" t="str">
        <f t="shared" si="11"/>
        <v/>
      </c>
      <c r="T45" s="142" t="str">
        <f t="shared" si="12"/>
        <v/>
      </c>
      <c r="U45" s="147" t="str">
        <f t="shared" si="13"/>
        <v/>
      </c>
      <c r="V45" s="147" t="str">
        <f t="shared" si="14"/>
        <v/>
      </c>
      <c r="W45" s="147" t="str">
        <f t="shared" si="15"/>
        <v/>
      </c>
      <c r="X45" s="145" t="str">
        <f t="shared" si="16"/>
        <v/>
      </c>
      <c r="Y45" s="94"/>
      <c r="Z45" s="142" t="str">
        <f t="shared" si="17"/>
        <v/>
      </c>
      <c r="AA45" s="147" t="str">
        <f t="shared" si="18"/>
        <v/>
      </c>
      <c r="AB45" s="147" t="str">
        <f t="shared" si="19"/>
        <v/>
      </c>
      <c r="AC45" s="147" t="str">
        <f t="shared" si="20"/>
        <v/>
      </c>
      <c r="AD45" s="145" t="str">
        <f t="shared" si="21"/>
        <v/>
      </c>
      <c r="AE45" s="142" t="str">
        <f t="shared" si="22"/>
        <v/>
      </c>
      <c r="AF45" s="147" t="str">
        <f t="shared" si="23"/>
        <v/>
      </c>
      <c r="AG45" s="147" t="str">
        <f t="shared" si="24"/>
        <v/>
      </c>
      <c r="AH45" s="147" t="str">
        <f t="shared" si="25"/>
        <v/>
      </c>
      <c r="AI45" s="145" t="str">
        <f t="shared" si="26"/>
        <v/>
      </c>
      <c r="AJ45" s="94"/>
      <c r="AK45" s="142" t="str">
        <f t="shared" si="27"/>
        <v/>
      </c>
      <c r="AL45" s="147" t="str">
        <f t="shared" si="28"/>
        <v/>
      </c>
      <c r="AM45" s="147" t="str">
        <f t="shared" si="29"/>
        <v/>
      </c>
      <c r="AN45" s="147" t="str">
        <f t="shared" si="30"/>
        <v/>
      </c>
      <c r="AO45" s="145" t="str">
        <f t="shared" si="31"/>
        <v/>
      </c>
      <c r="AP45" s="142" t="str">
        <f t="shared" si="32"/>
        <v/>
      </c>
      <c r="AQ45" s="147" t="str">
        <f t="shared" si="33"/>
        <v/>
      </c>
      <c r="AR45" s="147" t="str">
        <f t="shared" si="34"/>
        <v/>
      </c>
      <c r="AS45" s="147" t="str">
        <f t="shared" si="35"/>
        <v/>
      </c>
      <c r="AT45" s="145" t="str">
        <f t="shared" si="36"/>
        <v/>
      </c>
      <c r="AU45" s="250"/>
      <c r="AV45" s="142" t="str">
        <f t="shared" si="37"/>
        <v/>
      </c>
      <c r="AW45" s="147" t="str">
        <f t="shared" si="38"/>
        <v/>
      </c>
      <c r="AX45" s="147" t="str">
        <f t="shared" si="39"/>
        <v/>
      </c>
      <c r="AY45" s="147" t="str">
        <f t="shared" si="40"/>
        <v/>
      </c>
      <c r="AZ45" s="145" t="str">
        <f t="shared" si="41"/>
        <v/>
      </c>
      <c r="BA45" s="142" t="str">
        <f t="shared" si="42"/>
        <v/>
      </c>
      <c r="BB45" s="147" t="str">
        <f t="shared" si="43"/>
        <v/>
      </c>
      <c r="BC45" s="147" t="str">
        <f t="shared" si="44"/>
        <v/>
      </c>
      <c r="BD45" s="147" t="str">
        <f t="shared" si="45"/>
        <v/>
      </c>
      <c r="BE45" s="145" t="str">
        <f t="shared" si="46"/>
        <v/>
      </c>
      <c r="BF45" s="142" t="str">
        <f t="shared" si="47"/>
        <v/>
      </c>
      <c r="BG45" s="147" t="str">
        <f t="shared" si="48"/>
        <v/>
      </c>
      <c r="BH45" s="147" t="str">
        <f t="shared" si="49"/>
        <v/>
      </c>
      <c r="BI45" s="147" t="str">
        <f t="shared" si="50"/>
        <v/>
      </c>
      <c r="BJ45" s="145" t="str">
        <f t="shared" si="51"/>
        <v/>
      </c>
      <c r="BK45" s="227"/>
    </row>
    <row r="46" spans="2:63" x14ac:dyDescent="0.2">
      <c r="B46" s="138">
        <f>'Solar prot device - data'!B46</f>
        <v>32</v>
      </c>
      <c r="C46" s="248" t="str">
        <f>IF('Solar prot device - data'!C46&lt;&gt;"","Glazing"&amp;" + "&amp;'Solar prot device - data'!C46,"")</f>
        <v/>
      </c>
      <c r="D46" s="249"/>
      <c r="E46" s="249"/>
      <c r="F46" s="255" t="str">
        <f>IF('Solar prot device - data'!D46&lt;&gt;"",'Solar prot device - data'!D46,"")</f>
        <v/>
      </c>
      <c r="G46" s="147" t="str">
        <f>IF('Solar prot device - data'!E46&lt;&gt;"",'Solar prot device - data'!E46,"")</f>
        <v/>
      </c>
      <c r="H46" s="143" t="str">
        <f>IF('Solar prot device - data'!F46&lt;&gt;"",'Solar prot device - data'!F46,"")</f>
        <v/>
      </c>
      <c r="I46" s="256" t="str">
        <f>IF('Solar prot device - data'!G46&lt;&gt;"",'Solar prot device - data'!G46,"")</f>
        <v/>
      </c>
      <c r="J46" s="142" t="str">
        <f t="shared" si="2"/>
        <v/>
      </c>
      <c r="K46" s="147" t="str">
        <f t="shared" si="3"/>
        <v/>
      </c>
      <c r="L46" s="147" t="str">
        <f t="shared" si="4"/>
        <v/>
      </c>
      <c r="M46" s="147" t="str">
        <f t="shared" si="5"/>
        <v/>
      </c>
      <c r="N46" s="145" t="str">
        <f t="shared" si="6"/>
        <v/>
      </c>
      <c r="O46" s="142" t="str">
        <f t="shared" si="7"/>
        <v/>
      </c>
      <c r="P46" s="147" t="str">
        <f t="shared" si="8"/>
        <v/>
      </c>
      <c r="Q46" s="147" t="str">
        <f t="shared" si="9"/>
        <v/>
      </c>
      <c r="R46" s="147" t="str">
        <f t="shared" si="10"/>
        <v/>
      </c>
      <c r="S46" s="145" t="str">
        <f t="shared" si="11"/>
        <v/>
      </c>
      <c r="T46" s="142" t="str">
        <f t="shared" si="12"/>
        <v/>
      </c>
      <c r="U46" s="147" t="str">
        <f t="shared" si="13"/>
        <v/>
      </c>
      <c r="V46" s="147" t="str">
        <f t="shared" si="14"/>
        <v/>
      </c>
      <c r="W46" s="147" t="str">
        <f t="shared" si="15"/>
        <v/>
      </c>
      <c r="X46" s="145" t="str">
        <f t="shared" si="16"/>
        <v/>
      </c>
      <c r="Y46" s="94"/>
      <c r="Z46" s="142" t="str">
        <f t="shared" si="17"/>
        <v/>
      </c>
      <c r="AA46" s="147" t="str">
        <f t="shared" si="18"/>
        <v/>
      </c>
      <c r="AB46" s="147" t="str">
        <f t="shared" si="19"/>
        <v/>
      </c>
      <c r="AC46" s="147" t="str">
        <f t="shared" si="20"/>
        <v/>
      </c>
      <c r="AD46" s="145" t="str">
        <f t="shared" si="21"/>
        <v/>
      </c>
      <c r="AE46" s="142" t="str">
        <f t="shared" si="22"/>
        <v/>
      </c>
      <c r="AF46" s="147" t="str">
        <f t="shared" si="23"/>
        <v/>
      </c>
      <c r="AG46" s="147" t="str">
        <f t="shared" si="24"/>
        <v/>
      </c>
      <c r="AH46" s="147" t="str">
        <f t="shared" si="25"/>
        <v/>
      </c>
      <c r="AI46" s="145" t="str">
        <f t="shared" si="26"/>
        <v/>
      </c>
      <c r="AJ46" s="94"/>
      <c r="AK46" s="142" t="str">
        <f t="shared" si="27"/>
        <v/>
      </c>
      <c r="AL46" s="147" t="str">
        <f t="shared" si="28"/>
        <v/>
      </c>
      <c r="AM46" s="147" t="str">
        <f t="shared" si="29"/>
        <v/>
      </c>
      <c r="AN46" s="147" t="str">
        <f t="shared" si="30"/>
        <v/>
      </c>
      <c r="AO46" s="145" t="str">
        <f t="shared" si="31"/>
        <v/>
      </c>
      <c r="AP46" s="142" t="str">
        <f t="shared" si="32"/>
        <v/>
      </c>
      <c r="AQ46" s="147" t="str">
        <f t="shared" si="33"/>
        <v/>
      </c>
      <c r="AR46" s="147" t="str">
        <f t="shared" si="34"/>
        <v/>
      </c>
      <c r="AS46" s="147" t="str">
        <f t="shared" si="35"/>
        <v/>
      </c>
      <c r="AT46" s="145" t="str">
        <f t="shared" si="36"/>
        <v/>
      </c>
      <c r="AU46" s="250"/>
      <c r="AV46" s="142" t="str">
        <f t="shared" si="37"/>
        <v/>
      </c>
      <c r="AW46" s="147" t="str">
        <f t="shared" si="38"/>
        <v/>
      </c>
      <c r="AX46" s="147" t="str">
        <f t="shared" si="39"/>
        <v/>
      </c>
      <c r="AY46" s="147" t="str">
        <f t="shared" si="40"/>
        <v/>
      </c>
      <c r="AZ46" s="145" t="str">
        <f t="shared" si="41"/>
        <v/>
      </c>
      <c r="BA46" s="142" t="str">
        <f t="shared" si="42"/>
        <v/>
      </c>
      <c r="BB46" s="147" t="str">
        <f t="shared" si="43"/>
        <v/>
      </c>
      <c r="BC46" s="147" t="str">
        <f t="shared" si="44"/>
        <v/>
      </c>
      <c r="BD46" s="147" t="str">
        <f t="shared" si="45"/>
        <v/>
      </c>
      <c r="BE46" s="145" t="str">
        <f t="shared" si="46"/>
        <v/>
      </c>
      <c r="BF46" s="142" t="str">
        <f t="shared" si="47"/>
        <v/>
      </c>
      <c r="BG46" s="147" t="str">
        <f t="shared" si="48"/>
        <v/>
      </c>
      <c r="BH46" s="147" t="str">
        <f t="shared" si="49"/>
        <v/>
      </c>
      <c r="BI46" s="147" t="str">
        <f t="shared" si="50"/>
        <v/>
      </c>
      <c r="BJ46" s="145" t="str">
        <f t="shared" si="51"/>
        <v/>
      </c>
      <c r="BK46" s="227"/>
    </row>
    <row r="47" spans="2:63" x14ac:dyDescent="0.2">
      <c r="B47" s="138">
        <f>'Solar prot device - data'!B47</f>
        <v>33</v>
      </c>
      <c r="C47" s="248" t="str">
        <f>IF('Solar prot device - data'!C47&lt;&gt;"","Glazing"&amp;" + "&amp;'Solar prot device - data'!C47,"")</f>
        <v/>
      </c>
      <c r="D47" s="249"/>
      <c r="E47" s="249"/>
      <c r="F47" s="255" t="str">
        <f>IF('Solar prot device - data'!D47&lt;&gt;"",'Solar prot device - data'!D47,"")</f>
        <v/>
      </c>
      <c r="G47" s="147" t="str">
        <f>IF('Solar prot device - data'!E47&lt;&gt;"",'Solar prot device - data'!E47,"")</f>
        <v/>
      </c>
      <c r="H47" s="143" t="str">
        <f>IF('Solar prot device - data'!F47&lt;&gt;"",'Solar prot device - data'!F47,"")</f>
        <v/>
      </c>
      <c r="I47" s="256" t="str">
        <f>IF('Solar prot device - data'!G47&lt;&gt;"",'Solar prot device - data'!G47,"")</f>
        <v/>
      </c>
      <c r="J47" s="142" t="str">
        <f t="shared" si="2"/>
        <v/>
      </c>
      <c r="K47" s="147" t="str">
        <f t="shared" si="3"/>
        <v/>
      </c>
      <c r="L47" s="147" t="str">
        <f t="shared" si="4"/>
        <v/>
      </c>
      <c r="M47" s="147" t="str">
        <f t="shared" si="5"/>
        <v/>
      </c>
      <c r="N47" s="145" t="str">
        <f t="shared" si="6"/>
        <v/>
      </c>
      <c r="O47" s="142" t="str">
        <f t="shared" si="7"/>
        <v/>
      </c>
      <c r="P47" s="147" t="str">
        <f t="shared" si="8"/>
        <v/>
      </c>
      <c r="Q47" s="147" t="str">
        <f t="shared" si="9"/>
        <v/>
      </c>
      <c r="R47" s="147" t="str">
        <f t="shared" si="10"/>
        <v/>
      </c>
      <c r="S47" s="145" t="str">
        <f t="shared" si="11"/>
        <v/>
      </c>
      <c r="T47" s="142" t="str">
        <f t="shared" si="12"/>
        <v/>
      </c>
      <c r="U47" s="147" t="str">
        <f t="shared" si="13"/>
        <v/>
      </c>
      <c r="V47" s="147" t="str">
        <f t="shared" si="14"/>
        <v/>
      </c>
      <c r="W47" s="147" t="str">
        <f t="shared" si="15"/>
        <v/>
      </c>
      <c r="X47" s="145" t="str">
        <f t="shared" si="16"/>
        <v/>
      </c>
      <c r="Y47" s="94"/>
      <c r="Z47" s="142" t="str">
        <f t="shared" si="17"/>
        <v/>
      </c>
      <c r="AA47" s="147" t="str">
        <f t="shared" si="18"/>
        <v/>
      </c>
      <c r="AB47" s="147" t="str">
        <f t="shared" si="19"/>
        <v/>
      </c>
      <c r="AC47" s="147" t="str">
        <f t="shared" si="20"/>
        <v/>
      </c>
      <c r="AD47" s="145" t="str">
        <f t="shared" si="21"/>
        <v/>
      </c>
      <c r="AE47" s="142" t="str">
        <f t="shared" si="22"/>
        <v/>
      </c>
      <c r="AF47" s="147" t="str">
        <f t="shared" si="23"/>
        <v/>
      </c>
      <c r="AG47" s="147" t="str">
        <f t="shared" si="24"/>
        <v/>
      </c>
      <c r="AH47" s="147" t="str">
        <f t="shared" si="25"/>
        <v/>
      </c>
      <c r="AI47" s="145" t="str">
        <f t="shared" si="26"/>
        <v/>
      </c>
      <c r="AJ47" s="94"/>
      <c r="AK47" s="142" t="str">
        <f t="shared" si="27"/>
        <v/>
      </c>
      <c r="AL47" s="147" t="str">
        <f t="shared" si="28"/>
        <v/>
      </c>
      <c r="AM47" s="147" t="str">
        <f t="shared" si="29"/>
        <v/>
      </c>
      <c r="AN47" s="147" t="str">
        <f t="shared" si="30"/>
        <v/>
      </c>
      <c r="AO47" s="145" t="str">
        <f t="shared" si="31"/>
        <v/>
      </c>
      <c r="AP47" s="142" t="str">
        <f t="shared" si="32"/>
        <v/>
      </c>
      <c r="AQ47" s="147" t="str">
        <f t="shared" si="33"/>
        <v/>
      </c>
      <c r="AR47" s="147" t="str">
        <f t="shared" si="34"/>
        <v/>
      </c>
      <c r="AS47" s="147" t="str">
        <f t="shared" si="35"/>
        <v/>
      </c>
      <c r="AT47" s="145" t="str">
        <f t="shared" si="36"/>
        <v/>
      </c>
      <c r="AU47" s="250"/>
      <c r="AV47" s="142" t="str">
        <f t="shared" si="37"/>
        <v/>
      </c>
      <c r="AW47" s="147" t="str">
        <f t="shared" si="38"/>
        <v/>
      </c>
      <c r="AX47" s="147" t="str">
        <f t="shared" si="39"/>
        <v/>
      </c>
      <c r="AY47" s="147" t="str">
        <f t="shared" si="40"/>
        <v/>
      </c>
      <c r="AZ47" s="145" t="str">
        <f t="shared" si="41"/>
        <v/>
      </c>
      <c r="BA47" s="142" t="str">
        <f t="shared" si="42"/>
        <v/>
      </c>
      <c r="BB47" s="147" t="str">
        <f t="shared" si="43"/>
        <v/>
      </c>
      <c r="BC47" s="147" t="str">
        <f t="shared" si="44"/>
        <v/>
      </c>
      <c r="BD47" s="147" t="str">
        <f t="shared" si="45"/>
        <v/>
      </c>
      <c r="BE47" s="145" t="str">
        <f t="shared" si="46"/>
        <v/>
      </c>
      <c r="BF47" s="142" t="str">
        <f t="shared" si="47"/>
        <v/>
      </c>
      <c r="BG47" s="147" t="str">
        <f t="shared" si="48"/>
        <v/>
      </c>
      <c r="BH47" s="147" t="str">
        <f t="shared" si="49"/>
        <v/>
      </c>
      <c r="BI47" s="147" t="str">
        <f t="shared" si="50"/>
        <v/>
      </c>
      <c r="BJ47" s="145" t="str">
        <f t="shared" si="51"/>
        <v/>
      </c>
      <c r="BK47" s="227"/>
    </row>
    <row r="48" spans="2:63" x14ac:dyDescent="0.2">
      <c r="B48" s="138">
        <f>'Solar prot device - data'!B48</f>
        <v>34</v>
      </c>
      <c r="C48" s="248" t="str">
        <f>IF('Solar prot device - data'!C48&lt;&gt;"","Glazing"&amp;" + "&amp;'Solar prot device - data'!C48,"")</f>
        <v/>
      </c>
      <c r="D48" s="249"/>
      <c r="E48" s="249"/>
      <c r="F48" s="255" t="str">
        <f>IF('Solar prot device - data'!D48&lt;&gt;"",'Solar prot device - data'!D48,"")</f>
        <v/>
      </c>
      <c r="G48" s="147" t="str">
        <f>IF('Solar prot device - data'!E48&lt;&gt;"",'Solar prot device - data'!E48,"")</f>
        <v/>
      </c>
      <c r="H48" s="143" t="str">
        <f>IF('Solar prot device - data'!F48&lt;&gt;"",'Solar prot device - data'!F48,"")</f>
        <v/>
      </c>
      <c r="I48" s="256" t="str">
        <f>IF('Solar prot device - data'!G48&lt;&gt;"",'Solar prot device - data'!G48,"")</f>
        <v/>
      </c>
      <c r="J48" s="142" t="str">
        <f t="shared" si="2"/>
        <v/>
      </c>
      <c r="K48" s="147" t="str">
        <f t="shared" si="3"/>
        <v/>
      </c>
      <c r="L48" s="147" t="str">
        <f t="shared" si="4"/>
        <v/>
      </c>
      <c r="M48" s="147" t="str">
        <f t="shared" si="5"/>
        <v/>
      </c>
      <c r="N48" s="145" t="str">
        <f t="shared" si="6"/>
        <v/>
      </c>
      <c r="O48" s="142" t="str">
        <f t="shared" si="7"/>
        <v/>
      </c>
      <c r="P48" s="147" t="str">
        <f t="shared" si="8"/>
        <v/>
      </c>
      <c r="Q48" s="147" t="str">
        <f t="shared" si="9"/>
        <v/>
      </c>
      <c r="R48" s="147" t="str">
        <f t="shared" si="10"/>
        <v/>
      </c>
      <c r="S48" s="145" t="str">
        <f t="shared" si="11"/>
        <v/>
      </c>
      <c r="T48" s="142" t="str">
        <f t="shared" si="12"/>
        <v/>
      </c>
      <c r="U48" s="147" t="str">
        <f t="shared" si="13"/>
        <v/>
      </c>
      <c r="V48" s="147" t="str">
        <f t="shared" si="14"/>
        <v/>
      </c>
      <c r="W48" s="147" t="str">
        <f t="shared" si="15"/>
        <v/>
      </c>
      <c r="X48" s="145" t="str">
        <f t="shared" si="16"/>
        <v/>
      </c>
      <c r="Y48" s="94"/>
      <c r="Z48" s="142" t="str">
        <f t="shared" si="17"/>
        <v/>
      </c>
      <c r="AA48" s="147" t="str">
        <f t="shared" si="18"/>
        <v/>
      </c>
      <c r="AB48" s="147" t="str">
        <f t="shared" si="19"/>
        <v/>
      </c>
      <c r="AC48" s="147" t="str">
        <f t="shared" si="20"/>
        <v/>
      </c>
      <c r="AD48" s="145" t="str">
        <f t="shared" si="21"/>
        <v/>
      </c>
      <c r="AE48" s="142" t="str">
        <f t="shared" si="22"/>
        <v/>
      </c>
      <c r="AF48" s="147" t="str">
        <f t="shared" si="23"/>
        <v/>
      </c>
      <c r="AG48" s="147" t="str">
        <f t="shared" si="24"/>
        <v/>
      </c>
      <c r="AH48" s="147" t="str">
        <f t="shared" si="25"/>
        <v/>
      </c>
      <c r="AI48" s="145" t="str">
        <f t="shared" si="26"/>
        <v/>
      </c>
      <c r="AJ48" s="94"/>
      <c r="AK48" s="142" t="str">
        <f t="shared" si="27"/>
        <v/>
      </c>
      <c r="AL48" s="147" t="str">
        <f t="shared" si="28"/>
        <v/>
      </c>
      <c r="AM48" s="147" t="str">
        <f t="shared" si="29"/>
        <v/>
      </c>
      <c r="AN48" s="147" t="str">
        <f t="shared" si="30"/>
        <v/>
      </c>
      <c r="AO48" s="145" t="str">
        <f t="shared" si="31"/>
        <v/>
      </c>
      <c r="AP48" s="142" t="str">
        <f t="shared" si="32"/>
        <v/>
      </c>
      <c r="AQ48" s="147" t="str">
        <f t="shared" si="33"/>
        <v/>
      </c>
      <c r="AR48" s="147" t="str">
        <f t="shared" si="34"/>
        <v/>
      </c>
      <c r="AS48" s="147" t="str">
        <f t="shared" si="35"/>
        <v/>
      </c>
      <c r="AT48" s="145" t="str">
        <f t="shared" si="36"/>
        <v/>
      </c>
      <c r="AU48" s="250"/>
      <c r="AV48" s="142" t="str">
        <f t="shared" si="37"/>
        <v/>
      </c>
      <c r="AW48" s="147" t="str">
        <f t="shared" si="38"/>
        <v/>
      </c>
      <c r="AX48" s="147" t="str">
        <f t="shared" si="39"/>
        <v/>
      </c>
      <c r="AY48" s="147" t="str">
        <f t="shared" si="40"/>
        <v/>
      </c>
      <c r="AZ48" s="145" t="str">
        <f t="shared" si="41"/>
        <v/>
      </c>
      <c r="BA48" s="142" t="str">
        <f t="shared" si="42"/>
        <v/>
      </c>
      <c r="BB48" s="147" t="str">
        <f t="shared" si="43"/>
        <v/>
      </c>
      <c r="BC48" s="147" t="str">
        <f t="shared" si="44"/>
        <v/>
      </c>
      <c r="BD48" s="147" t="str">
        <f t="shared" si="45"/>
        <v/>
      </c>
      <c r="BE48" s="145" t="str">
        <f t="shared" si="46"/>
        <v/>
      </c>
      <c r="BF48" s="142" t="str">
        <f t="shared" si="47"/>
        <v/>
      </c>
      <c r="BG48" s="147" t="str">
        <f t="shared" si="48"/>
        <v/>
      </c>
      <c r="BH48" s="147" t="str">
        <f t="shared" si="49"/>
        <v/>
      </c>
      <c r="BI48" s="147" t="str">
        <f t="shared" si="50"/>
        <v/>
      </c>
      <c r="BJ48" s="145" t="str">
        <f t="shared" si="51"/>
        <v/>
      </c>
      <c r="BK48" s="227"/>
    </row>
    <row r="49" spans="2:63" x14ac:dyDescent="0.2">
      <c r="B49" s="138">
        <f>'Solar prot device - data'!B49</f>
        <v>35</v>
      </c>
      <c r="C49" s="248" t="str">
        <f>IF('Solar prot device - data'!C49&lt;&gt;"","Glazing"&amp;" + "&amp;'Solar prot device - data'!C49,"")</f>
        <v/>
      </c>
      <c r="D49" s="249"/>
      <c r="E49" s="249"/>
      <c r="F49" s="255" t="str">
        <f>IF('Solar prot device - data'!D49&lt;&gt;"",'Solar prot device - data'!D49,"")</f>
        <v/>
      </c>
      <c r="G49" s="147" t="str">
        <f>IF('Solar prot device - data'!E49&lt;&gt;"",'Solar prot device - data'!E49,"")</f>
        <v/>
      </c>
      <c r="H49" s="143" t="str">
        <f>IF('Solar prot device - data'!F49&lt;&gt;"",'Solar prot device - data'!F49,"")</f>
        <v/>
      </c>
      <c r="I49" s="256" t="str">
        <f>IF('Solar prot device - data'!G49&lt;&gt;"",'Solar prot device - data'!G49,"")</f>
        <v/>
      </c>
      <c r="J49" s="142" t="str">
        <f t="shared" si="2"/>
        <v/>
      </c>
      <c r="K49" s="147" t="str">
        <f t="shared" si="3"/>
        <v/>
      </c>
      <c r="L49" s="147" t="str">
        <f t="shared" si="4"/>
        <v/>
      </c>
      <c r="M49" s="147" t="str">
        <f t="shared" si="5"/>
        <v/>
      </c>
      <c r="N49" s="145" t="str">
        <f t="shared" si="6"/>
        <v/>
      </c>
      <c r="O49" s="142" t="str">
        <f t="shared" si="7"/>
        <v/>
      </c>
      <c r="P49" s="147" t="str">
        <f t="shared" si="8"/>
        <v/>
      </c>
      <c r="Q49" s="147" t="str">
        <f t="shared" si="9"/>
        <v/>
      </c>
      <c r="R49" s="147" t="str">
        <f t="shared" si="10"/>
        <v/>
      </c>
      <c r="S49" s="145" t="str">
        <f t="shared" si="11"/>
        <v/>
      </c>
      <c r="T49" s="142" t="str">
        <f t="shared" si="12"/>
        <v/>
      </c>
      <c r="U49" s="147" t="str">
        <f t="shared" si="13"/>
        <v/>
      </c>
      <c r="V49" s="147" t="str">
        <f t="shared" si="14"/>
        <v/>
      </c>
      <c r="W49" s="147" t="str">
        <f t="shared" si="15"/>
        <v/>
      </c>
      <c r="X49" s="145" t="str">
        <f t="shared" si="16"/>
        <v/>
      </c>
      <c r="Y49" s="94"/>
      <c r="Z49" s="142" t="str">
        <f t="shared" si="17"/>
        <v/>
      </c>
      <c r="AA49" s="147" t="str">
        <f t="shared" si="18"/>
        <v/>
      </c>
      <c r="AB49" s="147" t="str">
        <f t="shared" si="19"/>
        <v/>
      </c>
      <c r="AC49" s="147" t="str">
        <f t="shared" si="20"/>
        <v/>
      </c>
      <c r="AD49" s="145" t="str">
        <f t="shared" si="21"/>
        <v/>
      </c>
      <c r="AE49" s="142" t="str">
        <f t="shared" si="22"/>
        <v/>
      </c>
      <c r="AF49" s="147" t="str">
        <f t="shared" si="23"/>
        <v/>
      </c>
      <c r="AG49" s="147" t="str">
        <f t="shared" si="24"/>
        <v/>
      </c>
      <c r="AH49" s="147" t="str">
        <f t="shared" si="25"/>
        <v/>
      </c>
      <c r="AI49" s="145" t="str">
        <f t="shared" si="26"/>
        <v/>
      </c>
      <c r="AJ49" s="94"/>
      <c r="AK49" s="142" t="str">
        <f t="shared" si="27"/>
        <v/>
      </c>
      <c r="AL49" s="147" t="str">
        <f t="shared" si="28"/>
        <v/>
      </c>
      <c r="AM49" s="147" t="str">
        <f t="shared" si="29"/>
        <v/>
      </c>
      <c r="AN49" s="147" t="str">
        <f t="shared" si="30"/>
        <v/>
      </c>
      <c r="AO49" s="145" t="str">
        <f t="shared" si="31"/>
        <v/>
      </c>
      <c r="AP49" s="142" t="str">
        <f t="shared" si="32"/>
        <v/>
      </c>
      <c r="AQ49" s="147" t="str">
        <f t="shared" si="33"/>
        <v/>
      </c>
      <c r="AR49" s="147" t="str">
        <f t="shared" si="34"/>
        <v/>
      </c>
      <c r="AS49" s="147" t="str">
        <f t="shared" si="35"/>
        <v/>
      </c>
      <c r="AT49" s="145" t="str">
        <f t="shared" si="36"/>
        <v/>
      </c>
      <c r="AU49" s="250"/>
      <c r="AV49" s="142" t="str">
        <f t="shared" si="37"/>
        <v/>
      </c>
      <c r="AW49" s="147" t="str">
        <f t="shared" si="38"/>
        <v/>
      </c>
      <c r="AX49" s="147" t="str">
        <f t="shared" si="39"/>
        <v/>
      </c>
      <c r="AY49" s="147" t="str">
        <f t="shared" si="40"/>
        <v/>
      </c>
      <c r="AZ49" s="145" t="str">
        <f t="shared" si="41"/>
        <v/>
      </c>
      <c r="BA49" s="142" t="str">
        <f t="shared" si="42"/>
        <v/>
      </c>
      <c r="BB49" s="147" t="str">
        <f t="shared" si="43"/>
        <v/>
      </c>
      <c r="BC49" s="147" t="str">
        <f t="shared" si="44"/>
        <v/>
      </c>
      <c r="BD49" s="147" t="str">
        <f t="shared" si="45"/>
        <v/>
      </c>
      <c r="BE49" s="145" t="str">
        <f t="shared" si="46"/>
        <v/>
      </c>
      <c r="BF49" s="142" t="str">
        <f t="shared" si="47"/>
        <v/>
      </c>
      <c r="BG49" s="147" t="str">
        <f t="shared" si="48"/>
        <v/>
      </c>
      <c r="BH49" s="147" t="str">
        <f t="shared" si="49"/>
        <v/>
      </c>
      <c r="BI49" s="147" t="str">
        <f t="shared" si="50"/>
        <v/>
      </c>
      <c r="BJ49" s="145" t="str">
        <f t="shared" si="51"/>
        <v/>
      </c>
      <c r="BK49" s="227"/>
    </row>
    <row r="50" spans="2:63" x14ac:dyDescent="0.2">
      <c r="B50" s="138">
        <f>'Solar prot device - data'!B50</f>
        <v>36</v>
      </c>
      <c r="C50" s="248" t="str">
        <f>IF('Solar prot device - data'!C50&lt;&gt;"","Glazing"&amp;" + "&amp;'Solar prot device - data'!C50,"")</f>
        <v/>
      </c>
      <c r="D50" s="249"/>
      <c r="E50" s="249"/>
      <c r="F50" s="255" t="str">
        <f>IF('Solar prot device - data'!D50&lt;&gt;"",'Solar prot device - data'!D50,"")</f>
        <v/>
      </c>
      <c r="G50" s="147" t="str">
        <f>IF('Solar prot device - data'!E50&lt;&gt;"",'Solar prot device - data'!E50,"")</f>
        <v/>
      </c>
      <c r="H50" s="143" t="str">
        <f>IF('Solar prot device - data'!F50&lt;&gt;"",'Solar prot device - data'!F50,"")</f>
        <v/>
      </c>
      <c r="I50" s="256" t="str">
        <f>IF('Solar prot device - data'!G50&lt;&gt;"",'Solar prot device - data'!G50,"")</f>
        <v/>
      </c>
      <c r="J50" s="142" t="str">
        <f t="shared" si="2"/>
        <v/>
      </c>
      <c r="K50" s="147" t="str">
        <f t="shared" si="3"/>
        <v/>
      </c>
      <c r="L50" s="147" t="str">
        <f t="shared" si="4"/>
        <v/>
      </c>
      <c r="M50" s="147" t="str">
        <f t="shared" si="5"/>
        <v/>
      </c>
      <c r="N50" s="145" t="str">
        <f t="shared" si="6"/>
        <v/>
      </c>
      <c r="O50" s="142" t="str">
        <f t="shared" si="7"/>
        <v/>
      </c>
      <c r="P50" s="147" t="str">
        <f t="shared" si="8"/>
        <v/>
      </c>
      <c r="Q50" s="147" t="str">
        <f t="shared" si="9"/>
        <v/>
      </c>
      <c r="R50" s="147" t="str">
        <f t="shared" si="10"/>
        <v/>
      </c>
      <c r="S50" s="145" t="str">
        <f t="shared" si="11"/>
        <v/>
      </c>
      <c r="T50" s="142" t="str">
        <f t="shared" si="12"/>
        <v/>
      </c>
      <c r="U50" s="147" t="str">
        <f t="shared" si="13"/>
        <v/>
      </c>
      <c r="V50" s="147" t="str">
        <f t="shared" si="14"/>
        <v/>
      </c>
      <c r="W50" s="147" t="str">
        <f t="shared" si="15"/>
        <v/>
      </c>
      <c r="X50" s="145" t="str">
        <f t="shared" si="16"/>
        <v/>
      </c>
      <c r="Y50" s="94"/>
      <c r="Z50" s="142" t="str">
        <f t="shared" si="17"/>
        <v/>
      </c>
      <c r="AA50" s="147" t="str">
        <f t="shared" si="18"/>
        <v/>
      </c>
      <c r="AB50" s="147" t="str">
        <f t="shared" si="19"/>
        <v/>
      </c>
      <c r="AC50" s="147" t="str">
        <f t="shared" si="20"/>
        <v/>
      </c>
      <c r="AD50" s="145" t="str">
        <f t="shared" si="21"/>
        <v/>
      </c>
      <c r="AE50" s="142" t="str">
        <f t="shared" si="22"/>
        <v/>
      </c>
      <c r="AF50" s="147" t="str">
        <f t="shared" si="23"/>
        <v/>
      </c>
      <c r="AG50" s="147" t="str">
        <f t="shared" si="24"/>
        <v/>
      </c>
      <c r="AH50" s="147" t="str">
        <f t="shared" si="25"/>
        <v/>
      </c>
      <c r="AI50" s="145" t="str">
        <f t="shared" si="26"/>
        <v/>
      </c>
      <c r="AJ50" s="94"/>
      <c r="AK50" s="142" t="str">
        <f t="shared" si="27"/>
        <v/>
      </c>
      <c r="AL50" s="147" t="str">
        <f t="shared" si="28"/>
        <v/>
      </c>
      <c r="AM50" s="147" t="str">
        <f t="shared" si="29"/>
        <v/>
      </c>
      <c r="AN50" s="147" t="str">
        <f t="shared" si="30"/>
        <v/>
      </c>
      <c r="AO50" s="145" t="str">
        <f t="shared" si="31"/>
        <v/>
      </c>
      <c r="AP50" s="142" t="str">
        <f t="shared" si="32"/>
        <v/>
      </c>
      <c r="AQ50" s="147" t="str">
        <f t="shared" si="33"/>
        <v/>
      </c>
      <c r="AR50" s="147" t="str">
        <f t="shared" si="34"/>
        <v/>
      </c>
      <c r="AS50" s="147" t="str">
        <f t="shared" si="35"/>
        <v/>
      </c>
      <c r="AT50" s="145" t="str">
        <f t="shared" si="36"/>
        <v/>
      </c>
      <c r="AU50" s="250"/>
      <c r="AV50" s="142" t="str">
        <f t="shared" si="37"/>
        <v/>
      </c>
      <c r="AW50" s="147" t="str">
        <f t="shared" si="38"/>
        <v/>
      </c>
      <c r="AX50" s="147" t="str">
        <f t="shared" si="39"/>
        <v/>
      </c>
      <c r="AY50" s="147" t="str">
        <f t="shared" si="40"/>
        <v/>
      </c>
      <c r="AZ50" s="145" t="str">
        <f t="shared" si="41"/>
        <v/>
      </c>
      <c r="BA50" s="142" t="str">
        <f t="shared" si="42"/>
        <v/>
      </c>
      <c r="BB50" s="147" t="str">
        <f t="shared" si="43"/>
        <v/>
      </c>
      <c r="BC50" s="147" t="str">
        <f t="shared" si="44"/>
        <v/>
      </c>
      <c r="BD50" s="147" t="str">
        <f t="shared" si="45"/>
        <v/>
      </c>
      <c r="BE50" s="145" t="str">
        <f t="shared" si="46"/>
        <v/>
      </c>
      <c r="BF50" s="142" t="str">
        <f t="shared" si="47"/>
        <v/>
      </c>
      <c r="BG50" s="147" t="str">
        <f t="shared" si="48"/>
        <v/>
      </c>
      <c r="BH50" s="147" t="str">
        <f t="shared" si="49"/>
        <v/>
      </c>
      <c r="BI50" s="147" t="str">
        <f t="shared" si="50"/>
        <v/>
      </c>
      <c r="BJ50" s="145" t="str">
        <f t="shared" si="51"/>
        <v/>
      </c>
      <c r="BK50" s="227"/>
    </row>
    <row r="51" spans="2:63" x14ac:dyDescent="0.2">
      <c r="B51" s="138">
        <f>'Solar prot device - data'!B51</f>
        <v>37</v>
      </c>
      <c r="C51" s="248" t="str">
        <f>IF('Solar prot device - data'!C51&lt;&gt;"","Glazing"&amp;" + "&amp;'Solar prot device - data'!C51,"")</f>
        <v/>
      </c>
      <c r="D51" s="249"/>
      <c r="E51" s="249"/>
      <c r="F51" s="255" t="str">
        <f>IF('Solar prot device - data'!D51&lt;&gt;"",'Solar prot device - data'!D51,"")</f>
        <v/>
      </c>
      <c r="G51" s="147" t="str">
        <f>IF('Solar prot device - data'!E51&lt;&gt;"",'Solar prot device - data'!E51,"")</f>
        <v/>
      </c>
      <c r="H51" s="143" t="str">
        <f>IF('Solar prot device - data'!F51&lt;&gt;"",'Solar prot device - data'!F51,"")</f>
        <v/>
      </c>
      <c r="I51" s="256" t="str">
        <f>IF('Solar prot device - data'!G51&lt;&gt;"",'Solar prot device - data'!G51,"")</f>
        <v/>
      </c>
      <c r="J51" s="142" t="str">
        <f t="shared" si="2"/>
        <v/>
      </c>
      <c r="K51" s="147" t="str">
        <f t="shared" si="3"/>
        <v/>
      </c>
      <c r="L51" s="147" t="str">
        <f t="shared" si="4"/>
        <v/>
      </c>
      <c r="M51" s="147" t="str">
        <f t="shared" si="5"/>
        <v/>
      </c>
      <c r="N51" s="145" t="str">
        <f t="shared" si="6"/>
        <v/>
      </c>
      <c r="O51" s="142" t="str">
        <f t="shared" si="7"/>
        <v/>
      </c>
      <c r="P51" s="147" t="str">
        <f t="shared" si="8"/>
        <v/>
      </c>
      <c r="Q51" s="147" t="str">
        <f t="shared" si="9"/>
        <v/>
      </c>
      <c r="R51" s="147" t="str">
        <f t="shared" si="10"/>
        <v/>
      </c>
      <c r="S51" s="145" t="str">
        <f t="shared" si="11"/>
        <v/>
      </c>
      <c r="T51" s="142" t="str">
        <f t="shared" si="12"/>
        <v/>
      </c>
      <c r="U51" s="147" t="str">
        <f t="shared" si="13"/>
        <v/>
      </c>
      <c r="V51" s="147" t="str">
        <f t="shared" si="14"/>
        <v/>
      </c>
      <c r="W51" s="147" t="str">
        <f t="shared" si="15"/>
        <v/>
      </c>
      <c r="X51" s="145" t="str">
        <f t="shared" si="16"/>
        <v/>
      </c>
      <c r="Y51" s="94"/>
      <c r="Z51" s="142" t="str">
        <f t="shared" si="17"/>
        <v/>
      </c>
      <c r="AA51" s="147" t="str">
        <f t="shared" si="18"/>
        <v/>
      </c>
      <c r="AB51" s="147" t="str">
        <f t="shared" si="19"/>
        <v/>
      </c>
      <c r="AC51" s="147" t="str">
        <f t="shared" si="20"/>
        <v/>
      </c>
      <c r="AD51" s="145" t="str">
        <f t="shared" si="21"/>
        <v/>
      </c>
      <c r="AE51" s="142" t="str">
        <f t="shared" si="22"/>
        <v/>
      </c>
      <c r="AF51" s="147" t="str">
        <f t="shared" si="23"/>
        <v/>
      </c>
      <c r="AG51" s="147" t="str">
        <f t="shared" si="24"/>
        <v/>
      </c>
      <c r="AH51" s="147" t="str">
        <f t="shared" si="25"/>
        <v/>
      </c>
      <c r="AI51" s="145" t="str">
        <f t="shared" si="26"/>
        <v/>
      </c>
      <c r="AJ51" s="94"/>
      <c r="AK51" s="142" t="str">
        <f t="shared" si="27"/>
        <v/>
      </c>
      <c r="AL51" s="147" t="str">
        <f t="shared" si="28"/>
        <v/>
      </c>
      <c r="AM51" s="147" t="str">
        <f t="shared" si="29"/>
        <v/>
      </c>
      <c r="AN51" s="147" t="str">
        <f t="shared" si="30"/>
        <v/>
      </c>
      <c r="AO51" s="145" t="str">
        <f t="shared" si="31"/>
        <v/>
      </c>
      <c r="AP51" s="142" t="str">
        <f t="shared" si="32"/>
        <v/>
      </c>
      <c r="AQ51" s="147" t="str">
        <f t="shared" si="33"/>
        <v/>
      </c>
      <c r="AR51" s="147" t="str">
        <f t="shared" si="34"/>
        <v/>
      </c>
      <c r="AS51" s="147" t="str">
        <f t="shared" si="35"/>
        <v/>
      </c>
      <c r="AT51" s="145" t="str">
        <f t="shared" si="36"/>
        <v/>
      </c>
      <c r="AU51" s="250"/>
      <c r="AV51" s="142" t="str">
        <f t="shared" si="37"/>
        <v/>
      </c>
      <c r="AW51" s="147" t="str">
        <f t="shared" si="38"/>
        <v/>
      </c>
      <c r="AX51" s="147" t="str">
        <f t="shared" si="39"/>
        <v/>
      </c>
      <c r="AY51" s="147" t="str">
        <f t="shared" si="40"/>
        <v/>
      </c>
      <c r="AZ51" s="145" t="str">
        <f t="shared" si="41"/>
        <v/>
      </c>
      <c r="BA51" s="142" t="str">
        <f t="shared" si="42"/>
        <v/>
      </c>
      <c r="BB51" s="147" t="str">
        <f t="shared" si="43"/>
        <v/>
      </c>
      <c r="BC51" s="147" t="str">
        <f t="shared" si="44"/>
        <v/>
      </c>
      <c r="BD51" s="147" t="str">
        <f t="shared" si="45"/>
        <v/>
      </c>
      <c r="BE51" s="145" t="str">
        <f t="shared" si="46"/>
        <v/>
      </c>
      <c r="BF51" s="142" t="str">
        <f t="shared" si="47"/>
        <v/>
      </c>
      <c r="BG51" s="147" t="str">
        <f t="shared" si="48"/>
        <v/>
      </c>
      <c r="BH51" s="147" t="str">
        <f t="shared" si="49"/>
        <v/>
      </c>
      <c r="BI51" s="147" t="str">
        <f t="shared" si="50"/>
        <v/>
      </c>
      <c r="BJ51" s="145" t="str">
        <f t="shared" si="51"/>
        <v/>
      </c>
      <c r="BK51" s="227"/>
    </row>
    <row r="52" spans="2:63" x14ac:dyDescent="0.2">
      <c r="B52" s="138">
        <f>'Solar prot device - data'!B52</f>
        <v>38</v>
      </c>
      <c r="C52" s="248" t="str">
        <f>IF('Solar prot device - data'!C52&lt;&gt;"","Glazing"&amp;" + "&amp;'Solar prot device - data'!C52,"")</f>
        <v/>
      </c>
      <c r="D52" s="249"/>
      <c r="E52" s="249"/>
      <c r="F52" s="255" t="str">
        <f>IF('Solar prot device - data'!D52&lt;&gt;"",'Solar prot device - data'!D52,"")</f>
        <v/>
      </c>
      <c r="G52" s="147" t="str">
        <f>IF('Solar prot device - data'!E52&lt;&gt;"",'Solar prot device - data'!E52,"")</f>
        <v/>
      </c>
      <c r="H52" s="143" t="str">
        <f>IF('Solar prot device - data'!F52&lt;&gt;"",'Solar prot device - data'!F52,"")</f>
        <v/>
      </c>
      <c r="I52" s="256" t="str">
        <f>IF('Solar prot device - data'!G52&lt;&gt;"",'Solar prot device - data'!G52,"")</f>
        <v/>
      </c>
      <c r="J52" s="142" t="str">
        <f t="shared" si="2"/>
        <v/>
      </c>
      <c r="K52" s="147" t="str">
        <f t="shared" si="3"/>
        <v/>
      </c>
      <c r="L52" s="147" t="str">
        <f t="shared" si="4"/>
        <v/>
      </c>
      <c r="M52" s="147" t="str">
        <f t="shared" si="5"/>
        <v/>
      </c>
      <c r="N52" s="145" t="str">
        <f t="shared" si="6"/>
        <v/>
      </c>
      <c r="O52" s="142" t="str">
        <f t="shared" si="7"/>
        <v/>
      </c>
      <c r="P52" s="147" t="str">
        <f t="shared" si="8"/>
        <v/>
      </c>
      <c r="Q52" s="147" t="str">
        <f t="shared" si="9"/>
        <v/>
      </c>
      <c r="R52" s="147" t="str">
        <f t="shared" si="10"/>
        <v/>
      </c>
      <c r="S52" s="145" t="str">
        <f t="shared" si="11"/>
        <v/>
      </c>
      <c r="T52" s="142" t="str">
        <f t="shared" si="12"/>
        <v/>
      </c>
      <c r="U52" s="147" t="str">
        <f t="shared" si="13"/>
        <v/>
      </c>
      <c r="V52" s="147" t="str">
        <f t="shared" si="14"/>
        <v/>
      </c>
      <c r="W52" s="147" t="str">
        <f t="shared" si="15"/>
        <v/>
      </c>
      <c r="X52" s="145" t="str">
        <f t="shared" si="16"/>
        <v/>
      </c>
      <c r="Y52" s="94"/>
      <c r="Z52" s="142" t="str">
        <f t="shared" si="17"/>
        <v/>
      </c>
      <c r="AA52" s="147" t="str">
        <f t="shared" si="18"/>
        <v/>
      </c>
      <c r="AB52" s="147" t="str">
        <f t="shared" si="19"/>
        <v/>
      </c>
      <c r="AC52" s="147" t="str">
        <f t="shared" si="20"/>
        <v/>
      </c>
      <c r="AD52" s="145" t="str">
        <f t="shared" si="21"/>
        <v/>
      </c>
      <c r="AE52" s="142" t="str">
        <f t="shared" si="22"/>
        <v/>
      </c>
      <c r="AF52" s="147" t="str">
        <f t="shared" si="23"/>
        <v/>
      </c>
      <c r="AG52" s="147" t="str">
        <f t="shared" si="24"/>
        <v/>
      </c>
      <c r="AH52" s="147" t="str">
        <f t="shared" si="25"/>
        <v/>
      </c>
      <c r="AI52" s="145" t="str">
        <f t="shared" si="26"/>
        <v/>
      </c>
      <c r="AJ52" s="94"/>
      <c r="AK52" s="142" t="str">
        <f t="shared" si="27"/>
        <v/>
      </c>
      <c r="AL52" s="147" t="str">
        <f t="shared" si="28"/>
        <v/>
      </c>
      <c r="AM52" s="147" t="str">
        <f t="shared" si="29"/>
        <v/>
      </c>
      <c r="AN52" s="147" t="str">
        <f t="shared" si="30"/>
        <v/>
      </c>
      <c r="AO52" s="145" t="str">
        <f t="shared" si="31"/>
        <v/>
      </c>
      <c r="AP52" s="142" t="str">
        <f t="shared" si="32"/>
        <v/>
      </c>
      <c r="AQ52" s="147" t="str">
        <f t="shared" si="33"/>
        <v/>
      </c>
      <c r="AR52" s="147" t="str">
        <f t="shared" si="34"/>
        <v/>
      </c>
      <c r="AS52" s="147" t="str">
        <f t="shared" si="35"/>
        <v/>
      </c>
      <c r="AT52" s="145" t="str">
        <f t="shared" si="36"/>
        <v/>
      </c>
      <c r="AU52" s="250"/>
      <c r="AV52" s="142" t="str">
        <f t="shared" si="37"/>
        <v/>
      </c>
      <c r="AW52" s="147" t="str">
        <f t="shared" si="38"/>
        <v/>
      </c>
      <c r="AX52" s="147" t="str">
        <f t="shared" si="39"/>
        <v/>
      </c>
      <c r="AY52" s="147" t="str">
        <f t="shared" si="40"/>
        <v/>
      </c>
      <c r="AZ52" s="145" t="str">
        <f t="shared" si="41"/>
        <v/>
      </c>
      <c r="BA52" s="142" t="str">
        <f t="shared" si="42"/>
        <v/>
      </c>
      <c r="BB52" s="147" t="str">
        <f t="shared" si="43"/>
        <v/>
      </c>
      <c r="BC52" s="147" t="str">
        <f t="shared" si="44"/>
        <v/>
      </c>
      <c r="BD52" s="147" t="str">
        <f t="shared" si="45"/>
        <v/>
      </c>
      <c r="BE52" s="145" t="str">
        <f t="shared" si="46"/>
        <v/>
      </c>
      <c r="BF52" s="142" t="str">
        <f t="shared" si="47"/>
        <v/>
      </c>
      <c r="BG52" s="147" t="str">
        <f t="shared" si="48"/>
        <v/>
      </c>
      <c r="BH52" s="147" t="str">
        <f t="shared" si="49"/>
        <v/>
      </c>
      <c r="BI52" s="147" t="str">
        <f t="shared" si="50"/>
        <v/>
      </c>
      <c r="BJ52" s="145" t="str">
        <f t="shared" si="51"/>
        <v/>
      </c>
      <c r="BK52" s="227"/>
    </row>
    <row r="53" spans="2:63" x14ac:dyDescent="0.2">
      <c r="B53" s="138">
        <f>'Solar prot device - data'!B53</f>
        <v>39</v>
      </c>
      <c r="C53" s="248" t="str">
        <f>IF('Solar prot device - data'!C53&lt;&gt;"","Glazing"&amp;" + "&amp;'Solar prot device - data'!C53,"")</f>
        <v/>
      </c>
      <c r="D53" s="249"/>
      <c r="E53" s="249"/>
      <c r="F53" s="255" t="str">
        <f>IF('Solar prot device - data'!D53&lt;&gt;"",'Solar prot device - data'!D53,"")</f>
        <v/>
      </c>
      <c r="G53" s="147" t="str">
        <f>IF('Solar prot device - data'!E53&lt;&gt;"",'Solar prot device - data'!E53,"")</f>
        <v/>
      </c>
      <c r="H53" s="143" t="str">
        <f>IF('Solar prot device - data'!F53&lt;&gt;"",'Solar prot device - data'!F53,"")</f>
        <v/>
      </c>
      <c r="I53" s="256" t="str">
        <f>IF('Solar prot device - data'!G53&lt;&gt;"",'Solar prot device - data'!G53,"")</f>
        <v/>
      </c>
      <c r="J53" s="142" t="str">
        <f t="shared" si="2"/>
        <v/>
      </c>
      <c r="K53" s="147" t="str">
        <f t="shared" si="3"/>
        <v/>
      </c>
      <c r="L53" s="147" t="str">
        <f t="shared" si="4"/>
        <v/>
      </c>
      <c r="M53" s="147" t="str">
        <f t="shared" si="5"/>
        <v/>
      </c>
      <c r="N53" s="145" t="str">
        <f t="shared" si="6"/>
        <v/>
      </c>
      <c r="O53" s="142" t="str">
        <f t="shared" si="7"/>
        <v/>
      </c>
      <c r="P53" s="147" t="str">
        <f t="shared" si="8"/>
        <v/>
      </c>
      <c r="Q53" s="147" t="str">
        <f t="shared" si="9"/>
        <v/>
      </c>
      <c r="R53" s="147" t="str">
        <f t="shared" si="10"/>
        <v/>
      </c>
      <c r="S53" s="145" t="str">
        <f t="shared" si="11"/>
        <v/>
      </c>
      <c r="T53" s="142" t="str">
        <f t="shared" si="12"/>
        <v/>
      </c>
      <c r="U53" s="147" t="str">
        <f t="shared" si="13"/>
        <v/>
      </c>
      <c r="V53" s="147" t="str">
        <f t="shared" si="14"/>
        <v/>
      </c>
      <c r="W53" s="147" t="str">
        <f t="shared" si="15"/>
        <v/>
      </c>
      <c r="X53" s="145" t="str">
        <f t="shared" si="16"/>
        <v/>
      </c>
      <c r="Y53" s="94"/>
      <c r="Z53" s="142" t="str">
        <f t="shared" si="17"/>
        <v/>
      </c>
      <c r="AA53" s="147" t="str">
        <f t="shared" si="18"/>
        <v/>
      </c>
      <c r="AB53" s="147" t="str">
        <f t="shared" si="19"/>
        <v/>
      </c>
      <c r="AC53" s="147" t="str">
        <f t="shared" si="20"/>
        <v/>
      </c>
      <c r="AD53" s="145" t="str">
        <f t="shared" si="21"/>
        <v/>
      </c>
      <c r="AE53" s="142" t="str">
        <f t="shared" si="22"/>
        <v/>
      </c>
      <c r="AF53" s="147" t="str">
        <f t="shared" si="23"/>
        <v/>
      </c>
      <c r="AG53" s="147" t="str">
        <f t="shared" si="24"/>
        <v/>
      </c>
      <c r="AH53" s="147" t="str">
        <f t="shared" si="25"/>
        <v/>
      </c>
      <c r="AI53" s="145" t="str">
        <f t="shared" si="26"/>
        <v/>
      </c>
      <c r="AJ53" s="94"/>
      <c r="AK53" s="142" t="str">
        <f t="shared" si="27"/>
        <v/>
      </c>
      <c r="AL53" s="147" t="str">
        <f t="shared" si="28"/>
        <v/>
      </c>
      <c r="AM53" s="147" t="str">
        <f t="shared" si="29"/>
        <v/>
      </c>
      <c r="AN53" s="147" t="str">
        <f t="shared" si="30"/>
        <v/>
      </c>
      <c r="AO53" s="145" t="str">
        <f t="shared" si="31"/>
        <v/>
      </c>
      <c r="AP53" s="142" t="str">
        <f t="shared" si="32"/>
        <v/>
      </c>
      <c r="AQ53" s="147" t="str">
        <f t="shared" si="33"/>
        <v/>
      </c>
      <c r="AR53" s="147" t="str">
        <f t="shared" si="34"/>
        <v/>
      </c>
      <c r="AS53" s="147" t="str">
        <f t="shared" si="35"/>
        <v/>
      </c>
      <c r="AT53" s="145" t="str">
        <f t="shared" si="36"/>
        <v/>
      </c>
      <c r="AU53" s="250"/>
      <c r="AV53" s="142" t="str">
        <f t="shared" si="37"/>
        <v/>
      </c>
      <c r="AW53" s="147" t="str">
        <f t="shared" si="38"/>
        <v/>
      </c>
      <c r="AX53" s="147" t="str">
        <f t="shared" si="39"/>
        <v/>
      </c>
      <c r="AY53" s="147" t="str">
        <f t="shared" si="40"/>
        <v/>
      </c>
      <c r="AZ53" s="145" t="str">
        <f t="shared" si="41"/>
        <v/>
      </c>
      <c r="BA53" s="142" t="str">
        <f t="shared" si="42"/>
        <v/>
      </c>
      <c r="BB53" s="147" t="str">
        <f t="shared" si="43"/>
        <v/>
      </c>
      <c r="BC53" s="147" t="str">
        <f t="shared" si="44"/>
        <v/>
      </c>
      <c r="BD53" s="147" t="str">
        <f t="shared" si="45"/>
        <v/>
      </c>
      <c r="BE53" s="145" t="str">
        <f t="shared" si="46"/>
        <v/>
      </c>
      <c r="BF53" s="142" t="str">
        <f t="shared" si="47"/>
        <v/>
      </c>
      <c r="BG53" s="147" t="str">
        <f t="shared" si="48"/>
        <v/>
      </c>
      <c r="BH53" s="147" t="str">
        <f t="shared" si="49"/>
        <v/>
      </c>
      <c r="BI53" s="147" t="str">
        <f t="shared" si="50"/>
        <v/>
      </c>
      <c r="BJ53" s="145" t="str">
        <f t="shared" si="51"/>
        <v/>
      </c>
      <c r="BK53" s="227"/>
    </row>
    <row r="54" spans="2:63" x14ac:dyDescent="0.2">
      <c r="B54" s="138">
        <f>'Solar prot device - data'!B54</f>
        <v>40</v>
      </c>
      <c r="C54" s="248" t="str">
        <f>IF('Solar prot device - data'!C54&lt;&gt;"","Glazing"&amp;" + "&amp;'Solar prot device - data'!C54,"")</f>
        <v/>
      </c>
      <c r="D54" s="249"/>
      <c r="E54" s="249"/>
      <c r="F54" s="255" t="str">
        <f>IF('Solar prot device - data'!D54&lt;&gt;"",'Solar prot device - data'!D54,"")</f>
        <v/>
      </c>
      <c r="G54" s="147" t="str">
        <f>IF('Solar prot device - data'!E54&lt;&gt;"",'Solar prot device - data'!E54,"")</f>
        <v/>
      </c>
      <c r="H54" s="143" t="str">
        <f>IF('Solar prot device - data'!F54&lt;&gt;"",'Solar prot device - data'!F54,"")</f>
        <v/>
      </c>
      <c r="I54" s="256" t="str">
        <f>IF('Solar prot device - data'!G54&lt;&gt;"",'Solar prot device - data'!G54,"")</f>
        <v/>
      </c>
      <c r="J54" s="142" t="str">
        <f t="shared" si="2"/>
        <v/>
      </c>
      <c r="K54" s="147" t="str">
        <f t="shared" si="3"/>
        <v/>
      </c>
      <c r="L54" s="147" t="str">
        <f t="shared" si="4"/>
        <v/>
      </c>
      <c r="M54" s="147" t="str">
        <f t="shared" si="5"/>
        <v/>
      </c>
      <c r="N54" s="145" t="str">
        <f t="shared" si="6"/>
        <v/>
      </c>
      <c r="O54" s="142" t="str">
        <f t="shared" si="7"/>
        <v/>
      </c>
      <c r="P54" s="147" t="str">
        <f t="shared" si="8"/>
        <v/>
      </c>
      <c r="Q54" s="147" t="str">
        <f t="shared" si="9"/>
        <v/>
      </c>
      <c r="R54" s="147" t="str">
        <f t="shared" si="10"/>
        <v/>
      </c>
      <c r="S54" s="145" t="str">
        <f t="shared" si="11"/>
        <v/>
      </c>
      <c r="T54" s="142" t="str">
        <f t="shared" si="12"/>
        <v/>
      </c>
      <c r="U54" s="147" t="str">
        <f t="shared" si="13"/>
        <v/>
      </c>
      <c r="V54" s="147" t="str">
        <f t="shared" si="14"/>
        <v/>
      </c>
      <c r="W54" s="147" t="str">
        <f t="shared" si="15"/>
        <v/>
      </c>
      <c r="X54" s="145" t="str">
        <f t="shared" si="16"/>
        <v/>
      </c>
      <c r="Y54" s="94"/>
      <c r="Z54" s="142" t="str">
        <f t="shared" si="17"/>
        <v/>
      </c>
      <c r="AA54" s="147" t="str">
        <f t="shared" si="18"/>
        <v/>
      </c>
      <c r="AB54" s="147" t="str">
        <f t="shared" si="19"/>
        <v/>
      </c>
      <c r="AC54" s="147" t="str">
        <f t="shared" si="20"/>
        <v/>
      </c>
      <c r="AD54" s="145" t="str">
        <f t="shared" si="21"/>
        <v/>
      </c>
      <c r="AE54" s="142" t="str">
        <f t="shared" si="22"/>
        <v/>
      </c>
      <c r="AF54" s="147" t="str">
        <f t="shared" si="23"/>
        <v/>
      </c>
      <c r="AG54" s="147" t="str">
        <f t="shared" si="24"/>
        <v/>
      </c>
      <c r="AH54" s="147" t="str">
        <f t="shared" si="25"/>
        <v/>
      </c>
      <c r="AI54" s="145" t="str">
        <f t="shared" si="26"/>
        <v/>
      </c>
      <c r="AJ54" s="94"/>
      <c r="AK54" s="142" t="str">
        <f t="shared" si="27"/>
        <v/>
      </c>
      <c r="AL54" s="147" t="str">
        <f t="shared" si="28"/>
        <v/>
      </c>
      <c r="AM54" s="147" t="str">
        <f t="shared" si="29"/>
        <v/>
      </c>
      <c r="AN54" s="147" t="str">
        <f t="shared" si="30"/>
        <v/>
      </c>
      <c r="AO54" s="145" t="str">
        <f t="shared" si="31"/>
        <v/>
      </c>
      <c r="AP54" s="142" t="str">
        <f t="shared" si="32"/>
        <v/>
      </c>
      <c r="AQ54" s="147" t="str">
        <f t="shared" si="33"/>
        <v/>
      </c>
      <c r="AR54" s="147" t="str">
        <f t="shared" si="34"/>
        <v/>
      </c>
      <c r="AS54" s="147" t="str">
        <f t="shared" si="35"/>
        <v/>
      </c>
      <c r="AT54" s="145" t="str">
        <f t="shared" si="36"/>
        <v/>
      </c>
      <c r="AU54" s="250"/>
      <c r="AV54" s="142" t="str">
        <f t="shared" si="37"/>
        <v/>
      </c>
      <c r="AW54" s="147" t="str">
        <f t="shared" si="38"/>
        <v/>
      </c>
      <c r="AX54" s="147" t="str">
        <f t="shared" si="39"/>
        <v/>
      </c>
      <c r="AY54" s="147" t="str">
        <f t="shared" si="40"/>
        <v/>
      </c>
      <c r="AZ54" s="145" t="str">
        <f t="shared" si="41"/>
        <v/>
      </c>
      <c r="BA54" s="142" t="str">
        <f t="shared" si="42"/>
        <v/>
      </c>
      <c r="BB54" s="147" t="str">
        <f t="shared" si="43"/>
        <v/>
      </c>
      <c r="BC54" s="147" t="str">
        <f t="shared" si="44"/>
        <v/>
      </c>
      <c r="BD54" s="147" t="str">
        <f t="shared" si="45"/>
        <v/>
      </c>
      <c r="BE54" s="145" t="str">
        <f t="shared" si="46"/>
        <v/>
      </c>
      <c r="BF54" s="142" t="str">
        <f t="shared" si="47"/>
        <v/>
      </c>
      <c r="BG54" s="147" t="str">
        <f t="shared" si="48"/>
        <v/>
      </c>
      <c r="BH54" s="147" t="str">
        <f t="shared" si="49"/>
        <v/>
      </c>
      <c r="BI54" s="147" t="str">
        <f t="shared" si="50"/>
        <v/>
      </c>
      <c r="BJ54" s="145" t="str">
        <f t="shared" si="51"/>
        <v/>
      </c>
      <c r="BK54" s="227"/>
    </row>
    <row r="55" spans="2:63" x14ac:dyDescent="0.2">
      <c r="B55" s="138">
        <f>'Solar prot device - data'!B55</f>
        <v>41</v>
      </c>
      <c r="C55" s="248" t="str">
        <f>IF('Solar prot device - data'!C55&lt;&gt;"","Glazing"&amp;" + "&amp;'Solar prot device - data'!C55,"")</f>
        <v/>
      </c>
      <c r="D55" s="249"/>
      <c r="E55" s="249"/>
      <c r="F55" s="255" t="str">
        <f>IF('Solar prot device - data'!D55&lt;&gt;"",'Solar prot device - data'!D55,"")</f>
        <v/>
      </c>
      <c r="G55" s="147" t="str">
        <f>IF('Solar prot device - data'!E55&lt;&gt;"",'Solar prot device - data'!E55,"")</f>
        <v/>
      </c>
      <c r="H55" s="143" t="str">
        <f>IF('Solar prot device - data'!F55&lt;&gt;"",'Solar prot device - data'!F55,"")</f>
        <v/>
      </c>
      <c r="I55" s="256" t="str">
        <f>IF('Solar prot device - data'!G55&lt;&gt;"",'Solar prot device - data'!G55,"")</f>
        <v/>
      </c>
      <c r="J55" s="142" t="str">
        <f t="shared" si="2"/>
        <v/>
      </c>
      <c r="K55" s="147" t="str">
        <f t="shared" si="3"/>
        <v/>
      </c>
      <c r="L55" s="147" t="str">
        <f t="shared" si="4"/>
        <v/>
      </c>
      <c r="M55" s="147" t="str">
        <f t="shared" si="5"/>
        <v/>
      </c>
      <c r="N55" s="145" t="str">
        <f t="shared" si="6"/>
        <v/>
      </c>
      <c r="O55" s="142" t="str">
        <f t="shared" si="7"/>
        <v/>
      </c>
      <c r="P55" s="147" t="str">
        <f t="shared" si="8"/>
        <v/>
      </c>
      <c r="Q55" s="147" t="str">
        <f t="shared" si="9"/>
        <v/>
      </c>
      <c r="R55" s="147" t="str">
        <f t="shared" si="10"/>
        <v/>
      </c>
      <c r="S55" s="145" t="str">
        <f t="shared" si="11"/>
        <v/>
      </c>
      <c r="T55" s="142" t="str">
        <f t="shared" si="12"/>
        <v/>
      </c>
      <c r="U55" s="147" t="str">
        <f t="shared" si="13"/>
        <v/>
      </c>
      <c r="V55" s="147" t="str">
        <f t="shared" si="14"/>
        <v/>
      </c>
      <c r="W55" s="147" t="str">
        <f t="shared" si="15"/>
        <v/>
      </c>
      <c r="X55" s="145" t="str">
        <f t="shared" si="16"/>
        <v/>
      </c>
      <c r="Y55" s="94"/>
      <c r="Z55" s="142" t="str">
        <f t="shared" si="17"/>
        <v/>
      </c>
      <c r="AA55" s="147" t="str">
        <f t="shared" si="18"/>
        <v/>
      </c>
      <c r="AB55" s="147" t="str">
        <f t="shared" si="19"/>
        <v/>
      </c>
      <c r="AC55" s="147" t="str">
        <f t="shared" si="20"/>
        <v/>
      </c>
      <c r="AD55" s="145" t="str">
        <f t="shared" si="21"/>
        <v/>
      </c>
      <c r="AE55" s="142" t="str">
        <f t="shared" si="22"/>
        <v/>
      </c>
      <c r="AF55" s="147" t="str">
        <f t="shared" si="23"/>
        <v/>
      </c>
      <c r="AG55" s="147" t="str">
        <f t="shared" si="24"/>
        <v/>
      </c>
      <c r="AH55" s="147" t="str">
        <f t="shared" si="25"/>
        <v/>
      </c>
      <c r="AI55" s="145" t="str">
        <f t="shared" si="26"/>
        <v/>
      </c>
      <c r="AJ55" s="94"/>
      <c r="AK55" s="142" t="str">
        <f t="shared" si="27"/>
        <v/>
      </c>
      <c r="AL55" s="147" t="str">
        <f t="shared" si="28"/>
        <v/>
      </c>
      <c r="AM55" s="147" t="str">
        <f t="shared" si="29"/>
        <v/>
      </c>
      <c r="AN55" s="147" t="str">
        <f t="shared" si="30"/>
        <v/>
      </c>
      <c r="AO55" s="145" t="str">
        <f t="shared" si="31"/>
        <v/>
      </c>
      <c r="AP55" s="142" t="str">
        <f t="shared" si="32"/>
        <v/>
      </c>
      <c r="AQ55" s="147" t="str">
        <f t="shared" si="33"/>
        <v/>
      </c>
      <c r="AR55" s="147" t="str">
        <f t="shared" si="34"/>
        <v/>
      </c>
      <c r="AS55" s="147" t="str">
        <f t="shared" si="35"/>
        <v/>
      </c>
      <c r="AT55" s="145" t="str">
        <f t="shared" si="36"/>
        <v/>
      </c>
      <c r="AU55" s="250"/>
      <c r="AV55" s="142" t="str">
        <f t="shared" si="37"/>
        <v/>
      </c>
      <c r="AW55" s="147" t="str">
        <f t="shared" si="38"/>
        <v/>
      </c>
      <c r="AX55" s="147" t="str">
        <f t="shared" si="39"/>
        <v/>
      </c>
      <c r="AY55" s="147" t="str">
        <f t="shared" si="40"/>
        <v/>
      </c>
      <c r="AZ55" s="145" t="str">
        <f t="shared" si="41"/>
        <v/>
      </c>
      <c r="BA55" s="142" t="str">
        <f t="shared" si="42"/>
        <v/>
      </c>
      <c r="BB55" s="147" t="str">
        <f t="shared" si="43"/>
        <v/>
      </c>
      <c r="BC55" s="147" t="str">
        <f t="shared" si="44"/>
        <v/>
      </c>
      <c r="BD55" s="147" t="str">
        <f t="shared" si="45"/>
        <v/>
      </c>
      <c r="BE55" s="145" t="str">
        <f t="shared" si="46"/>
        <v/>
      </c>
      <c r="BF55" s="142" t="str">
        <f t="shared" si="47"/>
        <v/>
      </c>
      <c r="BG55" s="147" t="str">
        <f t="shared" si="48"/>
        <v/>
      </c>
      <c r="BH55" s="147" t="str">
        <f t="shared" si="49"/>
        <v/>
      </c>
      <c r="BI55" s="147" t="str">
        <f t="shared" si="50"/>
        <v/>
      </c>
      <c r="BJ55" s="145" t="str">
        <f t="shared" si="51"/>
        <v/>
      </c>
      <c r="BK55" s="227"/>
    </row>
    <row r="56" spans="2:63" x14ac:dyDescent="0.2">
      <c r="B56" s="138">
        <f>'Solar prot device - data'!B56</f>
        <v>42</v>
      </c>
      <c r="C56" s="248" t="str">
        <f>IF('Solar prot device - data'!C56&lt;&gt;"","Glazing"&amp;" + "&amp;'Solar prot device - data'!C56,"")</f>
        <v/>
      </c>
      <c r="D56" s="249"/>
      <c r="E56" s="249"/>
      <c r="F56" s="255" t="str">
        <f>IF('Solar prot device - data'!D56&lt;&gt;"",'Solar prot device - data'!D56,"")</f>
        <v/>
      </c>
      <c r="G56" s="147" t="str">
        <f>IF('Solar prot device - data'!E56&lt;&gt;"",'Solar prot device - data'!E56,"")</f>
        <v/>
      </c>
      <c r="H56" s="143" t="str">
        <f>IF('Solar prot device - data'!F56&lt;&gt;"",'Solar prot device - data'!F56,"")</f>
        <v/>
      </c>
      <c r="I56" s="256" t="str">
        <f>IF('Solar prot device - data'!G56&lt;&gt;"",'Solar prot device - data'!G56,"")</f>
        <v/>
      </c>
      <c r="J56" s="142" t="str">
        <f t="shared" si="2"/>
        <v/>
      </c>
      <c r="K56" s="147" t="str">
        <f t="shared" si="3"/>
        <v/>
      </c>
      <c r="L56" s="147" t="str">
        <f t="shared" si="4"/>
        <v/>
      </c>
      <c r="M56" s="147" t="str">
        <f t="shared" si="5"/>
        <v/>
      </c>
      <c r="N56" s="145" t="str">
        <f t="shared" si="6"/>
        <v/>
      </c>
      <c r="O56" s="142" t="str">
        <f t="shared" si="7"/>
        <v/>
      </c>
      <c r="P56" s="147" t="str">
        <f t="shared" si="8"/>
        <v/>
      </c>
      <c r="Q56" s="147" t="str">
        <f t="shared" si="9"/>
        <v/>
      </c>
      <c r="R56" s="147" t="str">
        <f t="shared" si="10"/>
        <v/>
      </c>
      <c r="S56" s="145" t="str">
        <f t="shared" si="11"/>
        <v/>
      </c>
      <c r="T56" s="142" t="str">
        <f t="shared" si="12"/>
        <v/>
      </c>
      <c r="U56" s="147" t="str">
        <f t="shared" si="13"/>
        <v/>
      </c>
      <c r="V56" s="147" t="str">
        <f t="shared" si="14"/>
        <v/>
      </c>
      <c r="W56" s="147" t="str">
        <f t="shared" si="15"/>
        <v/>
      </c>
      <c r="X56" s="145" t="str">
        <f t="shared" si="16"/>
        <v/>
      </c>
      <c r="Y56" s="94"/>
      <c r="Z56" s="142" t="str">
        <f t="shared" si="17"/>
        <v/>
      </c>
      <c r="AA56" s="147" t="str">
        <f t="shared" si="18"/>
        <v/>
      </c>
      <c r="AB56" s="147" t="str">
        <f t="shared" si="19"/>
        <v/>
      </c>
      <c r="AC56" s="147" t="str">
        <f t="shared" si="20"/>
        <v/>
      </c>
      <c r="AD56" s="145" t="str">
        <f t="shared" si="21"/>
        <v/>
      </c>
      <c r="AE56" s="142" t="str">
        <f t="shared" si="22"/>
        <v/>
      </c>
      <c r="AF56" s="147" t="str">
        <f t="shared" si="23"/>
        <v/>
      </c>
      <c r="AG56" s="147" t="str">
        <f t="shared" si="24"/>
        <v/>
      </c>
      <c r="AH56" s="147" t="str">
        <f t="shared" si="25"/>
        <v/>
      </c>
      <c r="AI56" s="145" t="str">
        <f t="shared" si="26"/>
        <v/>
      </c>
      <c r="AJ56" s="94"/>
      <c r="AK56" s="142" t="str">
        <f t="shared" si="27"/>
        <v/>
      </c>
      <c r="AL56" s="147" t="str">
        <f t="shared" si="28"/>
        <v/>
      </c>
      <c r="AM56" s="147" t="str">
        <f t="shared" si="29"/>
        <v/>
      </c>
      <c r="AN56" s="147" t="str">
        <f t="shared" si="30"/>
        <v/>
      </c>
      <c r="AO56" s="145" t="str">
        <f t="shared" si="31"/>
        <v/>
      </c>
      <c r="AP56" s="142" t="str">
        <f t="shared" si="32"/>
        <v/>
      </c>
      <c r="AQ56" s="147" t="str">
        <f t="shared" si="33"/>
        <v/>
      </c>
      <c r="AR56" s="147" t="str">
        <f t="shared" si="34"/>
        <v/>
      </c>
      <c r="AS56" s="147" t="str">
        <f t="shared" si="35"/>
        <v/>
      </c>
      <c r="AT56" s="145" t="str">
        <f t="shared" si="36"/>
        <v/>
      </c>
      <c r="AU56" s="250"/>
      <c r="AV56" s="142" t="str">
        <f t="shared" si="37"/>
        <v/>
      </c>
      <c r="AW56" s="147" t="str">
        <f t="shared" si="38"/>
        <v/>
      </c>
      <c r="AX56" s="147" t="str">
        <f t="shared" si="39"/>
        <v/>
      </c>
      <c r="AY56" s="147" t="str">
        <f t="shared" si="40"/>
        <v/>
      </c>
      <c r="AZ56" s="145" t="str">
        <f t="shared" si="41"/>
        <v/>
      </c>
      <c r="BA56" s="142" t="str">
        <f t="shared" si="42"/>
        <v/>
      </c>
      <c r="BB56" s="147" t="str">
        <f t="shared" si="43"/>
        <v/>
      </c>
      <c r="BC56" s="147" t="str">
        <f t="shared" si="44"/>
        <v/>
      </c>
      <c r="BD56" s="147" t="str">
        <f t="shared" si="45"/>
        <v/>
      </c>
      <c r="BE56" s="145" t="str">
        <f t="shared" si="46"/>
        <v/>
      </c>
      <c r="BF56" s="142" t="str">
        <f t="shared" si="47"/>
        <v/>
      </c>
      <c r="BG56" s="147" t="str">
        <f t="shared" si="48"/>
        <v/>
      </c>
      <c r="BH56" s="147" t="str">
        <f t="shared" si="49"/>
        <v/>
      </c>
      <c r="BI56" s="147" t="str">
        <f t="shared" si="50"/>
        <v/>
      </c>
      <c r="BJ56" s="145" t="str">
        <f t="shared" si="51"/>
        <v/>
      </c>
      <c r="BK56" s="227"/>
    </row>
    <row r="57" spans="2:63" x14ac:dyDescent="0.2">
      <c r="B57" s="138">
        <f>'Solar prot device - data'!B57</f>
        <v>43</v>
      </c>
      <c r="C57" s="248" t="str">
        <f>IF('Solar prot device - data'!C57&lt;&gt;"","Glazing"&amp;" + "&amp;'Solar prot device - data'!C57,"")</f>
        <v/>
      </c>
      <c r="D57" s="249"/>
      <c r="E57" s="249"/>
      <c r="F57" s="255" t="str">
        <f>IF('Solar prot device - data'!D57&lt;&gt;"",'Solar prot device - data'!D57,"")</f>
        <v/>
      </c>
      <c r="G57" s="147" t="str">
        <f>IF('Solar prot device - data'!E57&lt;&gt;"",'Solar prot device - data'!E57,"")</f>
        <v/>
      </c>
      <c r="H57" s="143" t="str">
        <f>IF('Solar prot device - data'!F57&lt;&gt;"",'Solar prot device - data'!F57,"")</f>
        <v/>
      </c>
      <c r="I57" s="256" t="str">
        <f>IF('Solar prot device - data'!G57&lt;&gt;"",'Solar prot device - data'!G57,"")</f>
        <v/>
      </c>
      <c r="J57" s="142" t="str">
        <f t="shared" si="2"/>
        <v/>
      </c>
      <c r="K57" s="147" t="str">
        <f t="shared" si="3"/>
        <v/>
      </c>
      <c r="L57" s="147" t="str">
        <f t="shared" si="4"/>
        <v/>
      </c>
      <c r="M57" s="147" t="str">
        <f t="shared" si="5"/>
        <v/>
      </c>
      <c r="N57" s="145" t="str">
        <f t="shared" si="6"/>
        <v/>
      </c>
      <c r="O57" s="142" t="str">
        <f t="shared" si="7"/>
        <v/>
      </c>
      <c r="P57" s="147" t="str">
        <f t="shared" si="8"/>
        <v/>
      </c>
      <c r="Q57" s="147" t="str">
        <f t="shared" si="9"/>
        <v/>
      </c>
      <c r="R57" s="147" t="str">
        <f t="shared" si="10"/>
        <v/>
      </c>
      <c r="S57" s="145" t="str">
        <f t="shared" si="11"/>
        <v/>
      </c>
      <c r="T57" s="142" t="str">
        <f t="shared" si="12"/>
        <v/>
      </c>
      <c r="U57" s="147" t="str">
        <f t="shared" si="13"/>
        <v/>
      </c>
      <c r="V57" s="147" t="str">
        <f t="shared" si="14"/>
        <v/>
      </c>
      <c r="W57" s="147" t="str">
        <f t="shared" si="15"/>
        <v/>
      </c>
      <c r="X57" s="145" t="str">
        <f t="shared" si="16"/>
        <v/>
      </c>
      <c r="Y57" s="94"/>
      <c r="Z57" s="142" t="str">
        <f t="shared" si="17"/>
        <v/>
      </c>
      <c r="AA57" s="147" t="str">
        <f t="shared" si="18"/>
        <v/>
      </c>
      <c r="AB57" s="147" t="str">
        <f t="shared" si="19"/>
        <v/>
      </c>
      <c r="AC57" s="147" t="str">
        <f t="shared" si="20"/>
        <v/>
      </c>
      <c r="AD57" s="145" t="str">
        <f t="shared" si="21"/>
        <v/>
      </c>
      <c r="AE57" s="142" t="str">
        <f t="shared" si="22"/>
        <v/>
      </c>
      <c r="AF57" s="147" t="str">
        <f t="shared" si="23"/>
        <v/>
      </c>
      <c r="AG57" s="147" t="str">
        <f t="shared" si="24"/>
        <v/>
      </c>
      <c r="AH57" s="147" t="str">
        <f t="shared" si="25"/>
        <v/>
      </c>
      <c r="AI57" s="145" t="str">
        <f t="shared" si="26"/>
        <v/>
      </c>
      <c r="AJ57" s="94"/>
      <c r="AK57" s="142" t="str">
        <f t="shared" si="27"/>
        <v/>
      </c>
      <c r="AL57" s="147" t="str">
        <f t="shared" si="28"/>
        <v/>
      </c>
      <c r="AM57" s="147" t="str">
        <f t="shared" si="29"/>
        <v/>
      </c>
      <c r="AN57" s="147" t="str">
        <f t="shared" si="30"/>
        <v/>
      </c>
      <c r="AO57" s="145" t="str">
        <f t="shared" si="31"/>
        <v/>
      </c>
      <c r="AP57" s="142" t="str">
        <f t="shared" si="32"/>
        <v/>
      </c>
      <c r="AQ57" s="147" t="str">
        <f t="shared" si="33"/>
        <v/>
      </c>
      <c r="AR57" s="147" t="str">
        <f t="shared" si="34"/>
        <v/>
      </c>
      <c r="AS57" s="147" t="str">
        <f t="shared" si="35"/>
        <v/>
      </c>
      <c r="AT57" s="145" t="str">
        <f t="shared" si="36"/>
        <v/>
      </c>
      <c r="AU57" s="250"/>
      <c r="AV57" s="142" t="str">
        <f t="shared" si="37"/>
        <v/>
      </c>
      <c r="AW57" s="147" t="str">
        <f t="shared" si="38"/>
        <v/>
      </c>
      <c r="AX57" s="147" t="str">
        <f t="shared" si="39"/>
        <v/>
      </c>
      <c r="AY57" s="147" t="str">
        <f t="shared" si="40"/>
        <v/>
      </c>
      <c r="AZ57" s="145" t="str">
        <f t="shared" si="41"/>
        <v/>
      </c>
      <c r="BA57" s="142" t="str">
        <f t="shared" si="42"/>
        <v/>
      </c>
      <c r="BB57" s="147" t="str">
        <f t="shared" si="43"/>
        <v/>
      </c>
      <c r="BC57" s="147" t="str">
        <f t="shared" si="44"/>
        <v/>
      </c>
      <c r="BD57" s="147" t="str">
        <f t="shared" si="45"/>
        <v/>
      </c>
      <c r="BE57" s="145" t="str">
        <f t="shared" si="46"/>
        <v/>
      </c>
      <c r="BF57" s="142" t="str">
        <f t="shared" si="47"/>
        <v/>
      </c>
      <c r="BG57" s="147" t="str">
        <f t="shared" si="48"/>
        <v/>
      </c>
      <c r="BH57" s="147" t="str">
        <f t="shared" si="49"/>
        <v/>
      </c>
      <c r="BI57" s="147" t="str">
        <f t="shared" si="50"/>
        <v/>
      </c>
      <c r="BJ57" s="145" t="str">
        <f t="shared" si="51"/>
        <v/>
      </c>
      <c r="BK57" s="227"/>
    </row>
    <row r="58" spans="2:63" x14ac:dyDescent="0.2">
      <c r="B58" s="138">
        <f>'Solar prot device - data'!B58</f>
        <v>44</v>
      </c>
      <c r="C58" s="248" t="str">
        <f>IF('Solar prot device - data'!C58&lt;&gt;"","Glazing"&amp;" + "&amp;'Solar prot device - data'!C58,"")</f>
        <v/>
      </c>
      <c r="D58" s="249"/>
      <c r="E58" s="249"/>
      <c r="F58" s="255" t="str">
        <f>IF('Solar prot device - data'!D58&lt;&gt;"",'Solar prot device - data'!D58,"")</f>
        <v/>
      </c>
      <c r="G58" s="147" t="str">
        <f>IF('Solar prot device - data'!E58&lt;&gt;"",'Solar prot device - data'!E58,"")</f>
        <v/>
      </c>
      <c r="H58" s="143" t="str">
        <f>IF('Solar prot device - data'!F58&lt;&gt;"",'Solar prot device - data'!F58,"")</f>
        <v/>
      </c>
      <c r="I58" s="256" t="str">
        <f>IF('Solar prot device - data'!G58&lt;&gt;"",'Solar prot device - data'!G58,"")</f>
        <v/>
      </c>
      <c r="J58" s="142" t="str">
        <f t="shared" si="2"/>
        <v/>
      </c>
      <c r="K58" s="147" t="str">
        <f t="shared" si="3"/>
        <v/>
      </c>
      <c r="L58" s="147" t="str">
        <f t="shared" si="4"/>
        <v/>
      </c>
      <c r="M58" s="147" t="str">
        <f t="shared" si="5"/>
        <v/>
      </c>
      <c r="N58" s="145" t="str">
        <f t="shared" si="6"/>
        <v/>
      </c>
      <c r="O58" s="142" t="str">
        <f t="shared" si="7"/>
        <v/>
      </c>
      <c r="P58" s="147" t="str">
        <f t="shared" si="8"/>
        <v/>
      </c>
      <c r="Q58" s="147" t="str">
        <f t="shared" si="9"/>
        <v/>
      </c>
      <c r="R58" s="147" t="str">
        <f t="shared" si="10"/>
        <v/>
      </c>
      <c r="S58" s="145" t="str">
        <f t="shared" si="11"/>
        <v/>
      </c>
      <c r="T58" s="142" t="str">
        <f t="shared" si="12"/>
        <v/>
      </c>
      <c r="U58" s="147" t="str">
        <f t="shared" si="13"/>
        <v/>
      </c>
      <c r="V58" s="147" t="str">
        <f t="shared" si="14"/>
        <v/>
      </c>
      <c r="W58" s="147" t="str">
        <f t="shared" si="15"/>
        <v/>
      </c>
      <c r="X58" s="145" t="str">
        <f t="shared" si="16"/>
        <v/>
      </c>
      <c r="Y58" s="94"/>
      <c r="Z58" s="142" t="str">
        <f t="shared" si="17"/>
        <v/>
      </c>
      <c r="AA58" s="147" t="str">
        <f t="shared" si="18"/>
        <v/>
      </c>
      <c r="AB58" s="147" t="str">
        <f t="shared" si="19"/>
        <v/>
      </c>
      <c r="AC58" s="147" t="str">
        <f t="shared" si="20"/>
        <v/>
      </c>
      <c r="AD58" s="145" t="str">
        <f t="shared" si="21"/>
        <v/>
      </c>
      <c r="AE58" s="142" t="str">
        <f t="shared" si="22"/>
        <v/>
      </c>
      <c r="AF58" s="147" t="str">
        <f t="shared" si="23"/>
        <v/>
      </c>
      <c r="AG58" s="147" t="str">
        <f t="shared" si="24"/>
        <v/>
      </c>
      <c r="AH58" s="147" t="str">
        <f t="shared" si="25"/>
        <v/>
      </c>
      <c r="AI58" s="145" t="str">
        <f t="shared" si="26"/>
        <v/>
      </c>
      <c r="AJ58" s="94"/>
      <c r="AK58" s="142" t="str">
        <f t="shared" si="27"/>
        <v/>
      </c>
      <c r="AL58" s="147" t="str">
        <f t="shared" si="28"/>
        <v/>
      </c>
      <c r="AM58" s="147" t="str">
        <f t="shared" si="29"/>
        <v/>
      </c>
      <c r="AN58" s="147" t="str">
        <f t="shared" si="30"/>
        <v/>
      </c>
      <c r="AO58" s="145" t="str">
        <f t="shared" si="31"/>
        <v/>
      </c>
      <c r="AP58" s="142" t="str">
        <f t="shared" si="32"/>
        <v/>
      </c>
      <c r="AQ58" s="147" t="str">
        <f t="shared" si="33"/>
        <v/>
      </c>
      <c r="AR58" s="147" t="str">
        <f t="shared" si="34"/>
        <v/>
      </c>
      <c r="AS58" s="147" t="str">
        <f t="shared" si="35"/>
        <v/>
      </c>
      <c r="AT58" s="145" t="str">
        <f t="shared" si="36"/>
        <v/>
      </c>
      <c r="AU58" s="250"/>
      <c r="AV58" s="142" t="str">
        <f t="shared" si="37"/>
        <v/>
      </c>
      <c r="AW58" s="147" t="str">
        <f t="shared" si="38"/>
        <v/>
      </c>
      <c r="AX58" s="147" t="str">
        <f t="shared" si="39"/>
        <v/>
      </c>
      <c r="AY58" s="147" t="str">
        <f t="shared" si="40"/>
        <v/>
      </c>
      <c r="AZ58" s="145" t="str">
        <f t="shared" si="41"/>
        <v/>
      </c>
      <c r="BA58" s="142" t="str">
        <f t="shared" si="42"/>
        <v/>
      </c>
      <c r="BB58" s="147" t="str">
        <f t="shared" si="43"/>
        <v/>
      </c>
      <c r="BC58" s="147" t="str">
        <f t="shared" si="44"/>
        <v/>
      </c>
      <c r="BD58" s="147" t="str">
        <f t="shared" si="45"/>
        <v/>
      </c>
      <c r="BE58" s="145" t="str">
        <f t="shared" si="46"/>
        <v/>
      </c>
      <c r="BF58" s="142" t="str">
        <f t="shared" si="47"/>
        <v/>
      </c>
      <c r="BG58" s="147" t="str">
        <f t="shared" si="48"/>
        <v/>
      </c>
      <c r="BH58" s="147" t="str">
        <f t="shared" si="49"/>
        <v/>
      </c>
      <c r="BI58" s="147" t="str">
        <f t="shared" si="50"/>
        <v/>
      </c>
      <c r="BJ58" s="145" t="str">
        <f t="shared" si="51"/>
        <v/>
      </c>
      <c r="BK58" s="227"/>
    </row>
    <row r="59" spans="2:63" x14ac:dyDescent="0.2">
      <c r="B59" s="138">
        <f>'Solar prot device - data'!B59</f>
        <v>45</v>
      </c>
      <c r="C59" s="248" t="str">
        <f>IF('Solar prot device - data'!C59&lt;&gt;"","Glazing"&amp;" + "&amp;'Solar prot device - data'!C59,"")</f>
        <v/>
      </c>
      <c r="D59" s="249"/>
      <c r="E59" s="249"/>
      <c r="F59" s="255" t="str">
        <f>IF('Solar prot device - data'!D59&lt;&gt;"",'Solar prot device - data'!D59,"")</f>
        <v/>
      </c>
      <c r="G59" s="147" t="str">
        <f>IF('Solar prot device - data'!E59&lt;&gt;"",'Solar prot device - data'!E59,"")</f>
        <v/>
      </c>
      <c r="H59" s="143" t="str">
        <f>IF('Solar prot device - data'!F59&lt;&gt;"",'Solar prot device - data'!F59,"")</f>
        <v/>
      </c>
      <c r="I59" s="256" t="str">
        <f>IF('Solar prot device - data'!G59&lt;&gt;"",'Solar prot device - data'!G59,"")</f>
        <v/>
      </c>
      <c r="J59" s="142" t="str">
        <f t="shared" si="2"/>
        <v/>
      </c>
      <c r="K59" s="147" t="str">
        <f t="shared" si="3"/>
        <v/>
      </c>
      <c r="L59" s="147" t="str">
        <f t="shared" si="4"/>
        <v/>
      </c>
      <c r="M59" s="147" t="str">
        <f t="shared" si="5"/>
        <v/>
      </c>
      <c r="N59" s="145" t="str">
        <f t="shared" si="6"/>
        <v/>
      </c>
      <c r="O59" s="142" t="str">
        <f t="shared" si="7"/>
        <v/>
      </c>
      <c r="P59" s="147" t="str">
        <f t="shared" si="8"/>
        <v/>
      </c>
      <c r="Q59" s="147" t="str">
        <f t="shared" si="9"/>
        <v/>
      </c>
      <c r="R59" s="147" t="str">
        <f t="shared" si="10"/>
        <v/>
      </c>
      <c r="S59" s="145" t="str">
        <f t="shared" si="11"/>
        <v/>
      </c>
      <c r="T59" s="142" t="str">
        <f t="shared" si="12"/>
        <v/>
      </c>
      <c r="U59" s="147" t="str">
        <f t="shared" si="13"/>
        <v/>
      </c>
      <c r="V59" s="147" t="str">
        <f t="shared" si="14"/>
        <v/>
      </c>
      <c r="W59" s="147" t="str">
        <f t="shared" si="15"/>
        <v/>
      </c>
      <c r="X59" s="145" t="str">
        <f t="shared" si="16"/>
        <v/>
      </c>
      <c r="Y59" s="94"/>
      <c r="Z59" s="142" t="str">
        <f t="shared" si="17"/>
        <v/>
      </c>
      <c r="AA59" s="147" t="str">
        <f t="shared" si="18"/>
        <v/>
      </c>
      <c r="AB59" s="147" t="str">
        <f t="shared" si="19"/>
        <v/>
      </c>
      <c r="AC59" s="147" t="str">
        <f t="shared" si="20"/>
        <v/>
      </c>
      <c r="AD59" s="145" t="str">
        <f t="shared" si="21"/>
        <v/>
      </c>
      <c r="AE59" s="142" t="str">
        <f t="shared" si="22"/>
        <v/>
      </c>
      <c r="AF59" s="147" t="str">
        <f t="shared" si="23"/>
        <v/>
      </c>
      <c r="AG59" s="147" t="str">
        <f t="shared" si="24"/>
        <v/>
      </c>
      <c r="AH59" s="147" t="str">
        <f t="shared" si="25"/>
        <v/>
      </c>
      <c r="AI59" s="145" t="str">
        <f t="shared" si="26"/>
        <v/>
      </c>
      <c r="AJ59" s="94"/>
      <c r="AK59" s="142" t="str">
        <f t="shared" si="27"/>
        <v/>
      </c>
      <c r="AL59" s="147" t="str">
        <f t="shared" si="28"/>
        <v/>
      </c>
      <c r="AM59" s="147" t="str">
        <f t="shared" si="29"/>
        <v/>
      </c>
      <c r="AN59" s="147" t="str">
        <f t="shared" si="30"/>
        <v/>
      </c>
      <c r="AO59" s="145" t="str">
        <f t="shared" si="31"/>
        <v/>
      </c>
      <c r="AP59" s="142" t="str">
        <f t="shared" si="32"/>
        <v/>
      </c>
      <c r="AQ59" s="147" t="str">
        <f t="shared" si="33"/>
        <v/>
      </c>
      <c r="AR59" s="147" t="str">
        <f t="shared" si="34"/>
        <v/>
      </c>
      <c r="AS59" s="147" t="str">
        <f t="shared" si="35"/>
        <v/>
      </c>
      <c r="AT59" s="145" t="str">
        <f t="shared" si="36"/>
        <v/>
      </c>
      <c r="AU59" s="250"/>
      <c r="AV59" s="142" t="str">
        <f t="shared" si="37"/>
        <v/>
      </c>
      <c r="AW59" s="147" t="str">
        <f t="shared" si="38"/>
        <v/>
      </c>
      <c r="AX59" s="147" t="str">
        <f t="shared" si="39"/>
        <v/>
      </c>
      <c r="AY59" s="147" t="str">
        <f t="shared" si="40"/>
        <v/>
      </c>
      <c r="AZ59" s="145" t="str">
        <f t="shared" si="41"/>
        <v/>
      </c>
      <c r="BA59" s="142" t="str">
        <f t="shared" si="42"/>
        <v/>
      </c>
      <c r="BB59" s="147" t="str">
        <f t="shared" si="43"/>
        <v/>
      </c>
      <c r="BC59" s="147" t="str">
        <f t="shared" si="44"/>
        <v/>
      </c>
      <c r="BD59" s="147" t="str">
        <f t="shared" si="45"/>
        <v/>
      </c>
      <c r="BE59" s="145" t="str">
        <f t="shared" si="46"/>
        <v/>
      </c>
      <c r="BF59" s="142" t="str">
        <f t="shared" si="47"/>
        <v/>
      </c>
      <c r="BG59" s="147" t="str">
        <f t="shared" si="48"/>
        <v/>
      </c>
      <c r="BH59" s="147" t="str">
        <f t="shared" si="49"/>
        <v/>
      </c>
      <c r="BI59" s="147" t="str">
        <f t="shared" si="50"/>
        <v/>
      </c>
      <c r="BJ59" s="145" t="str">
        <f t="shared" si="51"/>
        <v/>
      </c>
      <c r="BK59" s="227"/>
    </row>
    <row r="60" spans="2:63" x14ac:dyDescent="0.2">
      <c r="B60" s="138">
        <f>'Solar prot device - data'!B60</f>
        <v>46</v>
      </c>
      <c r="C60" s="248" t="str">
        <f>IF('Solar prot device - data'!C60&lt;&gt;"","Glazing"&amp;" + "&amp;'Solar prot device - data'!C60,"")</f>
        <v/>
      </c>
      <c r="D60" s="249"/>
      <c r="E60" s="249"/>
      <c r="F60" s="255" t="str">
        <f>IF('Solar prot device - data'!D60&lt;&gt;"",'Solar prot device - data'!D60,"")</f>
        <v/>
      </c>
      <c r="G60" s="147" t="str">
        <f>IF('Solar prot device - data'!E60&lt;&gt;"",'Solar prot device - data'!E60,"")</f>
        <v/>
      </c>
      <c r="H60" s="143" t="str">
        <f>IF('Solar prot device - data'!F60&lt;&gt;"",'Solar prot device - data'!F60,"")</f>
        <v/>
      </c>
      <c r="I60" s="256" t="str">
        <f>IF('Solar prot device - data'!G60&lt;&gt;"",'Solar prot device - data'!G60,"")</f>
        <v/>
      </c>
      <c r="J60" s="142" t="str">
        <f t="shared" si="2"/>
        <v/>
      </c>
      <c r="K60" s="147" t="str">
        <f t="shared" si="3"/>
        <v/>
      </c>
      <c r="L60" s="147" t="str">
        <f t="shared" si="4"/>
        <v/>
      </c>
      <c r="M60" s="147" t="str">
        <f t="shared" si="5"/>
        <v/>
      </c>
      <c r="N60" s="145" t="str">
        <f t="shared" si="6"/>
        <v/>
      </c>
      <c r="O60" s="142" t="str">
        <f t="shared" si="7"/>
        <v/>
      </c>
      <c r="P60" s="147" t="str">
        <f t="shared" si="8"/>
        <v/>
      </c>
      <c r="Q60" s="147" t="str">
        <f t="shared" si="9"/>
        <v/>
      </c>
      <c r="R60" s="147" t="str">
        <f t="shared" si="10"/>
        <v/>
      </c>
      <c r="S60" s="145" t="str">
        <f t="shared" si="11"/>
        <v/>
      </c>
      <c r="T60" s="142" t="str">
        <f t="shared" si="12"/>
        <v/>
      </c>
      <c r="U60" s="147" t="str">
        <f t="shared" si="13"/>
        <v/>
      </c>
      <c r="V60" s="147" t="str">
        <f t="shared" si="14"/>
        <v/>
      </c>
      <c r="W60" s="147" t="str">
        <f t="shared" si="15"/>
        <v/>
      </c>
      <c r="X60" s="145" t="str">
        <f t="shared" si="16"/>
        <v/>
      </c>
      <c r="Y60" s="94"/>
      <c r="Z60" s="142" t="str">
        <f t="shared" si="17"/>
        <v/>
      </c>
      <c r="AA60" s="147" t="str">
        <f t="shared" si="18"/>
        <v/>
      </c>
      <c r="AB60" s="147" t="str">
        <f t="shared" si="19"/>
        <v/>
      </c>
      <c r="AC60" s="147" t="str">
        <f t="shared" si="20"/>
        <v/>
      </c>
      <c r="AD60" s="145" t="str">
        <f t="shared" si="21"/>
        <v/>
      </c>
      <c r="AE60" s="142" t="str">
        <f t="shared" si="22"/>
        <v/>
      </c>
      <c r="AF60" s="147" t="str">
        <f t="shared" si="23"/>
        <v/>
      </c>
      <c r="AG60" s="147" t="str">
        <f t="shared" si="24"/>
        <v/>
      </c>
      <c r="AH60" s="147" t="str">
        <f t="shared" si="25"/>
        <v/>
      </c>
      <c r="AI60" s="145" t="str">
        <f t="shared" si="26"/>
        <v/>
      </c>
      <c r="AJ60" s="94"/>
      <c r="AK60" s="142" t="str">
        <f t="shared" si="27"/>
        <v/>
      </c>
      <c r="AL60" s="147" t="str">
        <f t="shared" si="28"/>
        <v/>
      </c>
      <c r="AM60" s="147" t="str">
        <f t="shared" si="29"/>
        <v/>
      </c>
      <c r="AN60" s="147" t="str">
        <f t="shared" si="30"/>
        <v/>
      </c>
      <c r="AO60" s="145" t="str">
        <f t="shared" si="31"/>
        <v/>
      </c>
      <c r="AP60" s="142" t="str">
        <f t="shared" si="32"/>
        <v/>
      </c>
      <c r="AQ60" s="147" t="str">
        <f t="shared" si="33"/>
        <v/>
      </c>
      <c r="AR60" s="147" t="str">
        <f t="shared" si="34"/>
        <v/>
      </c>
      <c r="AS60" s="147" t="str">
        <f t="shared" si="35"/>
        <v/>
      </c>
      <c r="AT60" s="145" t="str">
        <f t="shared" si="36"/>
        <v/>
      </c>
      <c r="AU60" s="250"/>
      <c r="AV60" s="142" t="str">
        <f t="shared" si="37"/>
        <v/>
      </c>
      <c r="AW60" s="147" t="str">
        <f t="shared" si="38"/>
        <v/>
      </c>
      <c r="AX60" s="147" t="str">
        <f t="shared" si="39"/>
        <v/>
      </c>
      <c r="AY60" s="147" t="str">
        <f t="shared" si="40"/>
        <v/>
      </c>
      <c r="AZ60" s="145" t="str">
        <f t="shared" si="41"/>
        <v/>
      </c>
      <c r="BA60" s="142" t="str">
        <f t="shared" si="42"/>
        <v/>
      </c>
      <c r="BB60" s="147" t="str">
        <f t="shared" si="43"/>
        <v/>
      </c>
      <c r="BC60" s="147" t="str">
        <f t="shared" si="44"/>
        <v/>
      </c>
      <c r="BD60" s="147" t="str">
        <f t="shared" si="45"/>
        <v/>
      </c>
      <c r="BE60" s="145" t="str">
        <f t="shared" si="46"/>
        <v/>
      </c>
      <c r="BF60" s="142" t="str">
        <f t="shared" si="47"/>
        <v/>
      </c>
      <c r="BG60" s="147" t="str">
        <f t="shared" si="48"/>
        <v/>
      </c>
      <c r="BH60" s="147" t="str">
        <f t="shared" si="49"/>
        <v/>
      </c>
      <c r="BI60" s="147" t="str">
        <f t="shared" si="50"/>
        <v/>
      </c>
      <c r="BJ60" s="145" t="str">
        <f t="shared" si="51"/>
        <v/>
      </c>
      <c r="BK60" s="227"/>
    </row>
    <row r="61" spans="2:63" x14ac:dyDescent="0.2">
      <c r="B61" s="138">
        <f>'Solar prot device - data'!B61</f>
        <v>47</v>
      </c>
      <c r="C61" s="248" t="str">
        <f>IF('Solar prot device - data'!C61&lt;&gt;"","Glazing"&amp;" + "&amp;'Solar prot device - data'!C61,"")</f>
        <v/>
      </c>
      <c r="D61" s="249"/>
      <c r="E61" s="249"/>
      <c r="F61" s="255" t="str">
        <f>IF('Solar prot device - data'!D61&lt;&gt;"",'Solar prot device - data'!D61,"")</f>
        <v/>
      </c>
      <c r="G61" s="147" t="str">
        <f>IF('Solar prot device - data'!E61&lt;&gt;"",'Solar prot device - data'!E61,"")</f>
        <v/>
      </c>
      <c r="H61" s="143" t="str">
        <f>IF('Solar prot device - data'!F61&lt;&gt;"",'Solar prot device - data'!F61,"")</f>
        <v/>
      </c>
      <c r="I61" s="256" t="str">
        <f>IF('Solar prot device - data'!G61&lt;&gt;"",'Solar prot device - data'!G61,"")</f>
        <v/>
      </c>
      <c r="J61" s="142" t="str">
        <f t="shared" si="2"/>
        <v/>
      </c>
      <c r="K61" s="147" t="str">
        <f t="shared" si="3"/>
        <v/>
      </c>
      <c r="L61" s="147" t="str">
        <f t="shared" si="4"/>
        <v/>
      </c>
      <c r="M61" s="147" t="str">
        <f t="shared" si="5"/>
        <v/>
      </c>
      <c r="N61" s="145" t="str">
        <f t="shared" si="6"/>
        <v/>
      </c>
      <c r="O61" s="142" t="str">
        <f t="shared" si="7"/>
        <v/>
      </c>
      <c r="P61" s="147" t="str">
        <f t="shared" si="8"/>
        <v/>
      </c>
      <c r="Q61" s="147" t="str">
        <f t="shared" si="9"/>
        <v/>
      </c>
      <c r="R61" s="147" t="str">
        <f t="shared" si="10"/>
        <v/>
      </c>
      <c r="S61" s="145" t="str">
        <f t="shared" si="11"/>
        <v/>
      </c>
      <c r="T61" s="142" t="str">
        <f t="shared" si="12"/>
        <v/>
      </c>
      <c r="U61" s="147" t="str">
        <f t="shared" si="13"/>
        <v/>
      </c>
      <c r="V61" s="147" t="str">
        <f t="shared" si="14"/>
        <v/>
      </c>
      <c r="W61" s="147" t="str">
        <f t="shared" si="15"/>
        <v/>
      </c>
      <c r="X61" s="145" t="str">
        <f t="shared" si="16"/>
        <v/>
      </c>
      <c r="Y61" s="94"/>
      <c r="Z61" s="142" t="str">
        <f t="shared" si="17"/>
        <v/>
      </c>
      <c r="AA61" s="147" t="str">
        <f t="shared" si="18"/>
        <v/>
      </c>
      <c r="AB61" s="147" t="str">
        <f t="shared" si="19"/>
        <v/>
      </c>
      <c r="AC61" s="147" t="str">
        <f t="shared" si="20"/>
        <v/>
      </c>
      <c r="AD61" s="145" t="str">
        <f t="shared" si="21"/>
        <v/>
      </c>
      <c r="AE61" s="142" t="str">
        <f t="shared" si="22"/>
        <v/>
      </c>
      <c r="AF61" s="147" t="str">
        <f t="shared" si="23"/>
        <v/>
      </c>
      <c r="AG61" s="147" t="str">
        <f t="shared" si="24"/>
        <v/>
      </c>
      <c r="AH61" s="147" t="str">
        <f t="shared" si="25"/>
        <v/>
      </c>
      <c r="AI61" s="145" t="str">
        <f t="shared" si="26"/>
        <v/>
      </c>
      <c r="AJ61" s="94"/>
      <c r="AK61" s="142" t="str">
        <f t="shared" si="27"/>
        <v/>
      </c>
      <c r="AL61" s="147" t="str">
        <f t="shared" si="28"/>
        <v/>
      </c>
      <c r="AM61" s="147" t="str">
        <f t="shared" si="29"/>
        <v/>
      </c>
      <c r="AN61" s="147" t="str">
        <f t="shared" si="30"/>
        <v/>
      </c>
      <c r="AO61" s="145" t="str">
        <f t="shared" si="31"/>
        <v/>
      </c>
      <c r="AP61" s="142" t="str">
        <f t="shared" si="32"/>
        <v/>
      </c>
      <c r="AQ61" s="147" t="str">
        <f t="shared" si="33"/>
        <v/>
      </c>
      <c r="AR61" s="147" t="str">
        <f t="shared" si="34"/>
        <v/>
      </c>
      <c r="AS61" s="147" t="str">
        <f t="shared" si="35"/>
        <v/>
      </c>
      <c r="AT61" s="145" t="str">
        <f t="shared" si="36"/>
        <v/>
      </c>
      <c r="AU61" s="250"/>
      <c r="AV61" s="142" t="str">
        <f t="shared" si="37"/>
        <v/>
      </c>
      <c r="AW61" s="147" t="str">
        <f t="shared" si="38"/>
        <v/>
      </c>
      <c r="AX61" s="147" t="str">
        <f t="shared" si="39"/>
        <v/>
      </c>
      <c r="AY61" s="147" t="str">
        <f t="shared" si="40"/>
        <v/>
      </c>
      <c r="AZ61" s="145" t="str">
        <f t="shared" si="41"/>
        <v/>
      </c>
      <c r="BA61" s="142" t="str">
        <f t="shared" si="42"/>
        <v/>
      </c>
      <c r="BB61" s="147" t="str">
        <f t="shared" si="43"/>
        <v/>
      </c>
      <c r="BC61" s="147" t="str">
        <f t="shared" si="44"/>
        <v/>
      </c>
      <c r="BD61" s="147" t="str">
        <f t="shared" si="45"/>
        <v/>
      </c>
      <c r="BE61" s="145" t="str">
        <f t="shared" si="46"/>
        <v/>
      </c>
      <c r="BF61" s="142" t="str">
        <f t="shared" si="47"/>
        <v/>
      </c>
      <c r="BG61" s="147" t="str">
        <f t="shared" si="48"/>
        <v/>
      </c>
      <c r="BH61" s="147" t="str">
        <f t="shared" si="49"/>
        <v/>
      </c>
      <c r="BI61" s="147" t="str">
        <f t="shared" si="50"/>
        <v/>
      </c>
      <c r="BJ61" s="145" t="str">
        <f t="shared" si="51"/>
        <v/>
      </c>
      <c r="BK61" s="227"/>
    </row>
    <row r="62" spans="2:63" x14ac:dyDescent="0.2">
      <c r="B62" s="138">
        <f>'Solar prot device - data'!B62</f>
        <v>48</v>
      </c>
      <c r="C62" s="248" t="str">
        <f>IF('Solar prot device - data'!C62&lt;&gt;"","Glazing"&amp;" + "&amp;'Solar prot device - data'!C62,"")</f>
        <v/>
      </c>
      <c r="D62" s="249"/>
      <c r="E62" s="249"/>
      <c r="F62" s="255" t="str">
        <f>IF('Solar prot device - data'!D62&lt;&gt;"",'Solar prot device - data'!D62,"")</f>
        <v/>
      </c>
      <c r="G62" s="147" t="str">
        <f>IF('Solar prot device - data'!E62&lt;&gt;"",'Solar prot device - data'!E62,"")</f>
        <v/>
      </c>
      <c r="H62" s="143" t="str">
        <f>IF('Solar prot device - data'!F62&lt;&gt;"",'Solar prot device - data'!F62,"")</f>
        <v/>
      </c>
      <c r="I62" s="256" t="str">
        <f>IF('Solar prot device - data'!G62&lt;&gt;"",'Solar prot device - data'!G62,"")</f>
        <v/>
      </c>
      <c r="J62" s="142" t="str">
        <f t="shared" si="2"/>
        <v/>
      </c>
      <c r="K62" s="147" t="str">
        <f t="shared" si="3"/>
        <v/>
      </c>
      <c r="L62" s="147" t="str">
        <f t="shared" si="4"/>
        <v/>
      </c>
      <c r="M62" s="147" t="str">
        <f t="shared" si="5"/>
        <v/>
      </c>
      <c r="N62" s="145" t="str">
        <f t="shared" si="6"/>
        <v/>
      </c>
      <c r="O62" s="142" t="str">
        <f t="shared" si="7"/>
        <v/>
      </c>
      <c r="P62" s="147" t="str">
        <f t="shared" si="8"/>
        <v/>
      </c>
      <c r="Q62" s="147" t="str">
        <f t="shared" si="9"/>
        <v/>
      </c>
      <c r="R62" s="147" t="str">
        <f t="shared" si="10"/>
        <v/>
      </c>
      <c r="S62" s="145" t="str">
        <f t="shared" si="11"/>
        <v/>
      </c>
      <c r="T62" s="142" t="str">
        <f t="shared" si="12"/>
        <v/>
      </c>
      <c r="U62" s="147" t="str">
        <f t="shared" si="13"/>
        <v/>
      </c>
      <c r="V62" s="147" t="str">
        <f t="shared" si="14"/>
        <v/>
      </c>
      <c r="W62" s="147" t="str">
        <f t="shared" si="15"/>
        <v/>
      </c>
      <c r="X62" s="145" t="str">
        <f t="shared" si="16"/>
        <v/>
      </c>
      <c r="Y62" s="94"/>
      <c r="Z62" s="142" t="str">
        <f t="shared" si="17"/>
        <v/>
      </c>
      <c r="AA62" s="147" t="str">
        <f t="shared" si="18"/>
        <v/>
      </c>
      <c r="AB62" s="147" t="str">
        <f t="shared" si="19"/>
        <v/>
      </c>
      <c r="AC62" s="147" t="str">
        <f t="shared" si="20"/>
        <v/>
      </c>
      <c r="AD62" s="145" t="str">
        <f t="shared" si="21"/>
        <v/>
      </c>
      <c r="AE62" s="142" t="str">
        <f t="shared" si="22"/>
        <v/>
      </c>
      <c r="AF62" s="147" t="str">
        <f t="shared" si="23"/>
        <v/>
      </c>
      <c r="AG62" s="147" t="str">
        <f t="shared" si="24"/>
        <v/>
      </c>
      <c r="AH62" s="147" t="str">
        <f t="shared" si="25"/>
        <v/>
      </c>
      <c r="AI62" s="145" t="str">
        <f t="shared" si="26"/>
        <v/>
      </c>
      <c r="AJ62" s="94"/>
      <c r="AK62" s="142" t="str">
        <f t="shared" si="27"/>
        <v/>
      </c>
      <c r="AL62" s="147" t="str">
        <f t="shared" si="28"/>
        <v/>
      </c>
      <c r="AM62" s="147" t="str">
        <f t="shared" si="29"/>
        <v/>
      </c>
      <c r="AN62" s="147" t="str">
        <f t="shared" si="30"/>
        <v/>
      </c>
      <c r="AO62" s="145" t="str">
        <f t="shared" si="31"/>
        <v/>
      </c>
      <c r="AP62" s="142" t="str">
        <f t="shared" si="32"/>
        <v/>
      </c>
      <c r="AQ62" s="147" t="str">
        <f t="shared" si="33"/>
        <v/>
      </c>
      <c r="AR62" s="147" t="str">
        <f t="shared" si="34"/>
        <v/>
      </c>
      <c r="AS62" s="147" t="str">
        <f t="shared" si="35"/>
        <v/>
      </c>
      <c r="AT62" s="145" t="str">
        <f t="shared" si="36"/>
        <v/>
      </c>
      <c r="AU62" s="250"/>
      <c r="AV62" s="142" t="str">
        <f t="shared" si="37"/>
        <v/>
      </c>
      <c r="AW62" s="147" t="str">
        <f t="shared" si="38"/>
        <v/>
      </c>
      <c r="AX62" s="147" t="str">
        <f t="shared" si="39"/>
        <v/>
      </c>
      <c r="AY62" s="147" t="str">
        <f t="shared" si="40"/>
        <v/>
      </c>
      <c r="AZ62" s="145" t="str">
        <f t="shared" si="41"/>
        <v/>
      </c>
      <c r="BA62" s="142" t="str">
        <f t="shared" si="42"/>
        <v/>
      </c>
      <c r="BB62" s="147" t="str">
        <f t="shared" si="43"/>
        <v/>
      </c>
      <c r="BC62" s="147" t="str">
        <f t="shared" si="44"/>
        <v/>
      </c>
      <c r="BD62" s="147" t="str">
        <f t="shared" si="45"/>
        <v/>
      </c>
      <c r="BE62" s="145" t="str">
        <f t="shared" si="46"/>
        <v/>
      </c>
      <c r="BF62" s="142" t="str">
        <f t="shared" si="47"/>
        <v/>
      </c>
      <c r="BG62" s="147" t="str">
        <f t="shared" si="48"/>
        <v/>
      </c>
      <c r="BH62" s="147" t="str">
        <f t="shared" si="49"/>
        <v/>
      </c>
      <c r="BI62" s="147" t="str">
        <f t="shared" si="50"/>
        <v/>
      </c>
      <c r="BJ62" s="145" t="str">
        <f t="shared" si="51"/>
        <v/>
      </c>
      <c r="BK62" s="227"/>
    </row>
    <row r="63" spans="2:63" x14ac:dyDescent="0.2">
      <c r="B63" s="138">
        <f>'Solar prot device - data'!B63</f>
        <v>49</v>
      </c>
      <c r="C63" s="248" t="str">
        <f>IF('Solar prot device - data'!C63&lt;&gt;"","Glazing"&amp;" + "&amp;'Solar prot device - data'!C63,"")</f>
        <v/>
      </c>
      <c r="D63" s="249"/>
      <c r="E63" s="249"/>
      <c r="F63" s="255" t="str">
        <f>IF('Solar prot device - data'!D63&lt;&gt;"",'Solar prot device - data'!D63,"")</f>
        <v/>
      </c>
      <c r="G63" s="147" t="str">
        <f>IF('Solar prot device - data'!E63&lt;&gt;"",'Solar prot device - data'!E63,"")</f>
        <v/>
      </c>
      <c r="H63" s="143" t="str">
        <f>IF('Solar prot device - data'!F63&lt;&gt;"",'Solar prot device - data'!F63,"")</f>
        <v/>
      </c>
      <c r="I63" s="256" t="str">
        <f>IF('Solar prot device - data'!G63&lt;&gt;"",'Solar prot device - data'!G63,"")</f>
        <v/>
      </c>
      <c r="J63" s="142" t="str">
        <f t="shared" si="2"/>
        <v/>
      </c>
      <c r="K63" s="147" t="str">
        <f t="shared" si="3"/>
        <v/>
      </c>
      <c r="L63" s="147" t="str">
        <f t="shared" si="4"/>
        <v/>
      </c>
      <c r="M63" s="147" t="str">
        <f t="shared" si="5"/>
        <v/>
      </c>
      <c r="N63" s="145" t="str">
        <f t="shared" si="6"/>
        <v/>
      </c>
      <c r="O63" s="142" t="str">
        <f t="shared" si="7"/>
        <v/>
      </c>
      <c r="P63" s="147" t="str">
        <f t="shared" si="8"/>
        <v/>
      </c>
      <c r="Q63" s="147" t="str">
        <f t="shared" si="9"/>
        <v/>
      </c>
      <c r="R63" s="147" t="str">
        <f t="shared" si="10"/>
        <v/>
      </c>
      <c r="S63" s="145" t="str">
        <f t="shared" si="11"/>
        <v/>
      </c>
      <c r="T63" s="142" t="str">
        <f t="shared" si="12"/>
        <v/>
      </c>
      <c r="U63" s="147" t="str">
        <f t="shared" si="13"/>
        <v/>
      </c>
      <c r="V63" s="147" t="str">
        <f t="shared" si="14"/>
        <v/>
      </c>
      <c r="W63" s="147" t="str">
        <f t="shared" si="15"/>
        <v/>
      </c>
      <c r="X63" s="145" t="str">
        <f t="shared" si="16"/>
        <v/>
      </c>
      <c r="Y63" s="94"/>
      <c r="Z63" s="142" t="str">
        <f t="shared" si="17"/>
        <v/>
      </c>
      <c r="AA63" s="147" t="str">
        <f t="shared" si="18"/>
        <v/>
      </c>
      <c r="AB63" s="147" t="str">
        <f t="shared" si="19"/>
        <v/>
      </c>
      <c r="AC63" s="147" t="str">
        <f t="shared" si="20"/>
        <v/>
      </c>
      <c r="AD63" s="145" t="str">
        <f t="shared" si="21"/>
        <v/>
      </c>
      <c r="AE63" s="142" t="str">
        <f t="shared" si="22"/>
        <v/>
      </c>
      <c r="AF63" s="147" t="str">
        <f t="shared" si="23"/>
        <v/>
      </c>
      <c r="AG63" s="147" t="str">
        <f t="shared" si="24"/>
        <v/>
      </c>
      <c r="AH63" s="147" t="str">
        <f t="shared" si="25"/>
        <v/>
      </c>
      <c r="AI63" s="145" t="str">
        <f t="shared" si="26"/>
        <v/>
      </c>
      <c r="AJ63" s="94"/>
      <c r="AK63" s="142" t="str">
        <f t="shared" si="27"/>
        <v/>
      </c>
      <c r="AL63" s="147" t="str">
        <f t="shared" si="28"/>
        <v/>
      </c>
      <c r="AM63" s="147" t="str">
        <f t="shared" si="29"/>
        <v/>
      </c>
      <c r="AN63" s="147" t="str">
        <f t="shared" si="30"/>
        <v/>
      </c>
      <c r="AO63" s="145" t="str">
        <f t="shared" si="31"/>
        <v/>
      </c>
      <c r="AP63" s="142" t="str">
        <f t="shared" si="32"/>
        <v/>
      </c>
      <c r="AQ63" s="147" t="str">
        <f t="shared" si="33"/>
        <v/>
      </c>
      <c r="AR63" s="147" t="str">
        <f t="shared" si="34"/>
        <v/>
      </c>
      <c r="AS63" s="147" t="str">
        <f t="shared" si="35"/>
        <v/>
      </c>
      <c r="AT63" s="145" t="str">
        <f t="shared" si="36"/>
        <v/>
      </c>
      <c r="AU63" s="250"/>
      <c r="AV63" s="142" t="str">
        <f t="shared" si="37"/>
        <v/>
      </c>
      <c r="AW63" s="147" t="str">
        <f t="shared" si="38"/>
        <v/>
      </c>
      <c r="AX63" s="147" t="str">
        <f t="shared" si="39"/>
        <v/>
      </c>
      <c r="AY63" s="147" t="str">
        <f t="shared" si="40"/>
        <v/>
      </c>
      <c r="AZ63" s="145" t="str">
        <f t="shared" si="41"/>
        <v/>
      </c>
      <c r="BA63" s="142" t="str">
        <f t="shared" si="42"/>
        <v/>
      </c>
      <c r="BB63" s="147" t="str">
        <f t="shared" si="43"/>
        <v/>
      </c>
      <c r="BC63" s="147" t="str">
        <f t="shared" si="44"/>
        <v/>
      </c>
      <c r="BD63" s="147" t="str">
        <f t="shared" si="45"/>
        <v/>
      </c>
      <c r="BE63" s="145" t="str">
        <f t="shared" si="46"/>
        <v/>
      </c>
      <c r="BF63" s="142" t="str">
        <f t="shared" si="47"/>
        <v/>
      </c>
      <c r="BG63" s="147" t="str">
        <f t="shared" si="48"/>
        <v/>
      </c>
      <c r="BH63" s="147" t="str">
        <f t="shared" si="49"/>
        <v/>
      </c>
      <c r="BI63" s="147" t="str">
        <f t="shared" si="50"/>
        <v/>
      </c>
      <c r="BJ63" s="145" t="str">
        <f t="shared" si="51"/>
        <v/>
      </c>
      <c r="BK63" s="227"/>
    </row>
    <row r="64" spans="2:63" x14ac:dyDescent="0.2">
      <c r="B64" s="138">
        <f>'Solar prot device - data'!B64</f>
        <v>50</v>
      </c>
      <c r="C64" s="248" t="str">
        <f>IF('Solar prot device - data'!C64&lt;&gt;"","Glazing"&amp;" + "&amp;'Solar prot device - data'!C64,"")</f>
        <v/>
      </c>
      <c r="D64" s="249"/>
      <c r="E64" s="249"/>
      <c r="F64" s="255" t="str">
        <f>IF('Solar prot device - data'!D64&lt;&gt;"",'Solar prot device - data'!D64,"")</f>
        <v/>
      </c>
      <c r="G64" s="147" t="str">
        <f>IF('Solar prot device - data'!E64&lt;&gt;"",'Solar prot device - data'!E64,"")</f>
        <v/>
      </c>
      <c r="H64" s="143" t="str">
        <f>IF('Solar prot device - data'!F64&lt;&gt;"",'Solar prot device - data'!F64,"")</f>
        <v/>
      </c>
      <c r="I64" s="256" t="str">
        <f>IF('Solar prot device - data'!G64&lt;&gt;"",'Solar prot device - data'!G64,"")</f>
        <v/>
      </c>
      <c r="J64" s="142" t="str">
        <f t="shared" si="2"/>
        <v/>
      </c>
      <c r="K64" s="147" t="str">
        <f t="shared" si="3"/>
        <v/>
      </c>
      <c r="L64" s="147" t="str">
        <f t="shared" si="4"/>
        <v/>
      </c>
      <c r="M64" s="147" t="str">
        <f t="shared" si="5"/>
        <v/>
      </c>
      <c r="N64" s="145" t="str">
        <f t="shared" si="6"/>
        <v/>
      </c>
      <c r="O64" s="142" t="str">
        <f t="shared" si="7"/>
        <v/>
      </c>
      <c r="P64" s="147" t="str">
        <f t="shared" si="8"/>
        <v/>
      </c>
      <c r="Q64" s="147" t="str">
        <f t="shared" si="9"/>
        <v/>
      </c>
      <c r="R64" s="147" t="str">
        <f t="shared" si="10"/>
        <v/>
      </c>
      <c r="S64" s="145" t="str">
        <f t="shared" si="11"/>
        <v/>
      </c>
      <c r="T64" s="142" t="str">
        <f t="shared" si="12"/>
        <v/>
      </c>
      <c r="U64" s="147" t="str">
        <f t="shared" si="13"/>
        <v/>
      </c>
      <c r="V64" s="147" t="str">
        <f t="shared" si="14"/>
        <v/>
      </c>
      <c r="W64" s="147" t="str">
        <f t="shared" si="15"/>
        <v/>
      </c>
      <c r="X64" s="145" t="str">
        <f t="shared" si="16"/>
        <v/>
      </c>
      <c r="Y64" s="94"/>
      <c r="Z64" s="142" t="str">
        <f t="shared" si="17"/>
        <v/>
      </c>
      <c r="AA64" s="147" t="str">
        <f t="shared" si="18"/>
        <v/>
      </c>
      <c r="AB64" s="147" t="str">
        <f t="shared" si="19"/>
        <v/>
      </c>
      <c r="AC64" s="147" t="str">
        <f t="shared" si="20"/>
        <v/>
      </c>
      <c r="AD64" s="145" t="str">
        <f t="shared" si="21"/>
        <v/>
      </c>
      <c r="AE64" s="142" t="str">
        <f t="shared" si="22"/>
        <v/>
      </c>
      <c r="AF64" s="147" t="str">
        <f t="shared" si="23"/>
        <v/>
      </c>
      <c r="AG64" s="147" t="str">
        <f t="shared" si="24"/>
        <v/>
      </c>
      <c r="AH64" s="147" t="str">
        <f t="shared" si="25"/>
        <v/>
      </c>
      <c r="AI64" s="145" t="str">
        <f t="shared" si="26"/>
        <v/>
      </c>
      <c r="AJ64" s="94"/>
      <c r="AK64" s="142" t="str">
        <f t="shared" si="27"/>
        <v/>
      </c>
      <c r="AL64" s="147" t="str">
        <f t="shared" si="28"/>
        <v/>
      </c>
      <c r="AM64" s="147" t="str">
        <f t="shared" si="29"/>
        <v/>
      </c>
      <c r="AN64" s="147" t="str">
        <f t="shared" si="30"/>
        <v/>
      </c>
      <c r="AO64" s="145" t="str">
        <f t="shared" si="31"/>
        <v/>
      </c>
      <c r="AP64" s="142" t="str">
        <f t="shared" si="32"/>
        <v/>
      </c>
      <c r="AQ64" s="147" t="str">
        <f t="shared" si="33"/>
        <v/>
      </c>
      <c r="AR64" s="147" t="str">
        <f t="shared" si="34"/>
        <v/>
      </c>
      <c r="AS64" s="147" t="str">
        <f t="shared" si="35"/>
        <v/>
      </c>
      <c r="AT64" s="145" t="str">
        <f t="shared" si="36"/>
        <v/>
      </c>
      <c r="AU64" s="250"/>
      <c r="AV64" s="142" t="str">
        <f t="shared" si="37"/>
        <v/>
      </c>
      <c r="AW64" s="147" t="str">
        <f t="shared" si="38"/>
        <v/>
      </c>
      <c r="AX64" s="147" t="str">
        <f t="shared" si="39"/>
        <v/>
      </c>
      <c r="AY64" s="147" t="str">
        <f t="shared" si="40"/>
        <v/>
      </c>
      <c r="AZ64" s="145" t="str">
        <f t="shared" si="41"/>
        <v/>
      </c>
      <c r="BA64" s="142" t="str">
        <f t="shared" si="42"/>
        <v/>
      </c>
      <c r="BB64" s="147" t="str">
        <f t="shared" si="43"/>
        <v/>
      </c>
      <c r="BC64" s="147" t="str">
        <f t="shared" si="44"/>
        <v/>
      </c>
      <c r="BD64" s="147" t="str">
        <f t="shared" si="45"/>
        <v/>
      </c>
      <c r="BE64" s="145" t="str">
        <f t="shared" si="46"/>
        <v/>
      </c>
      <c r="BF64" s="142" t="str">
        <f t="shared" si="47"/>
        <v/>
      </c>
      <c r="BG64" s="147" t="str">
        <f t="shared" si="48"/>
        <v/>
      </c>
      <c r="BH64" s="147" t="str">
        <f t="shared" si="49"/>
        <v/>
      </c>
      <c r="BI64" s="147" t="str">
        <f t="shared" si="50"/>
        <v/>
      </c>
      <c r="BJ64" s="145" t="str">
        <f t="shared" si="51"/>
        <v/>
      </c>
      <c r="BK64" s="227"/>
    </row>
    <row r="65" spans="2:63" x14ac:dyDescent="0.2">
      <c r="B65" s="138">
        <f>'Solar prot device - data'!B65</f>
        <v>51</v>
      </c>
      <c r="C65" s="248" t="str">
        <f>IF('Solar prot device - data'!C65&lt;&gt;"","Glazing"&amp;" + "&amp;'Solar prot device - data'!C65,"")</f>
        <v/>
      </c>
      <c r="D65" s="249"/>
      <c r="E65" s="249"/>
      <c r="F65" s="255" t="str">
        <f>IF('Solar prot device - data'!D65&lt;&gt;"",'Solar prot device - data'!D65,"")</f>
        <v/>
      </c>
      <c r="G65" s="147" t="str">
        <f>IF('Solar prot device - data'!E65&lt;&gt;"",'Solar prot device - data'!E65,"")</f>
        <v/>
      </c>
      <c r="H65" s="143" t="str">
        <f>IF('Solar prot device - data'!F65&lt;&gt;"",'Solar prot device - data'!F65,"")</f>
        <v/>
      </c>
      <c r="I65" s="256" t="str">
        <f>IF('Solar prot device - data'!G65&lt;&gt;"",'Solar prot device - data'!G65,"")</f>
        <v/>
      </c>
      <c r="J65" s="142" t="str">
        <f t="shared" si="2"/>
        <v/>
      </c>
      <c r="K65" s="147" t="str">
        <f t="shared" si="3"/>
        <v/>
      </c>
      <c r="L65" s="147" t="str">
        <f t="shared" si="4"/>
        <v/>
      </c>
      <c r="M65" s="147" t="str">
        <f t="shared" si="5"/>
        <v/>
      </c>
      <c r="N65" s="145" t="str">
        <f t="shared" si="6"/>
        <v/>
      </c>
      <c r="O65" s="142" t="str">
        <f t="shared" si="7"/>
        <v/>
      </c>
      <c r="P65" s="147" t="str">
        <f t="shared" si="8"/>
        <v/>
      </c>
      <c r="Q65" s="147" t="str">
        <f t="shared" si="9"/>
        <v/>
      </c>
      <c r="R65" s="147" t="str">
        <f t="shared" si="10"/>
        <v/>
      </c>
      <c r="S65" s="145" t="str">
        <f t="shared" si="11"/>
        <v/>
      </c>
      <c r="T65" s="142" t="str">
        <f t="shared" si="12"/>
        <v/>
      </c>
      <c r="U65" s="147" t="str">
        <f t="shared" si="13"/>
        <v/>
      </c>
      <c r="V65" s="147" t="str">
        <f t="shared" si="14"/>
        <v/>
      </c>
      <c r="W65" s="147" t="str">
        <f t="shared" si="15"/>
        <v/>
      </c>
      <c r="X65" s="145" t="str">
        <f t="shared" si="16"/>
        <v/>
      </c>
      <c r="Y65" s="94"/>
      <c r="Z65" s="142" t="str">
        <f t="shared" si="17"/>
        <v/>
      </c>
      <c r="AA65" s="147" t="str">
        <f t="shared" si="18"/>
        <v/>
      </c>
      <c r="AB65" s="147" t="str">
        <f t="shared" si="19"/>
        <v/>
      </c>
      <c r="AC65" s="147" t="str">
        <f t="shared" si="20"/>
        <v/>
      </c>
      <c r="AD65" s="145" t="str">
        <f t="shared" si="21"/>
        <v/>
      </c>
      <c r="AE65" s="142" t="str">
        <f t="shared" si="22"/>
        <v/>
      </c>
      <c r="AF65" s="147" t="str">
        <f t="shared" si="23"/>
        <v/>
      </c>
      <c r="AG65" s="147" t="str">
        <f t="shared" si="24"/>
        <v/>
      </c>
      <c r="AH65" s="147" t="str">
        <f t="shared" si="25"/>
        <v/>
      </c>
      <c r="AI65" s="145" t="str">
        <f t="shared" si="26"/>
        <v/>
      </c>
      <c r="AJ65" s="94"/>
      <c r="AK65" s="142" t="str">
        <f t="shared" si="27"/>
        <v/>
      </c>
      <c r="AL65" s="147" t="str">
        <f t="shared" si="28"/>
        <v/>
      </c>
      <c r="AM65" s="147" t="str">
        <f t="shared" si="29"/>
        <v/>
      </c>
      <c r="AN65" s="147" t="str">
        <f t="shared" si="30"/>
        <v/>
      </c>
      <c r="AO65" s="145" t="str">
        <f t="shared" si="31"/>
        <v/>
      </c>
      <c r="AP65" s="142" t="str">
        <f t="shared" si="32"/>
        <v/>
      </c>
      <c r="AQ65" s="147" t="str">
        <f t="shared" si="33"/>
        <v/>
      </c>
      <c r="AR65" s="147" t="str">
        <f t="shared" si="34"/>
        <v/>
      </c>
      <c r="AS65" s="147" t="str">
        <f t="shared" si="35"/>
        <v/>
      </c>
      <c r="AT65" s="145" t="str">
        <f t="shared" si="36"/>
        <v/>
      </c>
      <c r="AU65" s="250"/>
      <c r="AV65" s="142" t="str">
        <f t="shared" si="37"/>
        <v/>
      </c>
      <c r="AW65" s="147" t="str">
        <f t="shared" si="38"/>
        <v/>
      </c>
      <c r="AX65" s="147" t="str">
        <f t="shared" si="39"/>
        <v/>
      </c>
      <c r="AY65" s="147" t="str">
        <f t="shared" si="40"/>
        <v/>
      </c>
      <c r="AZ65" s="145" t="str">
        <f t="shared" si="41"/>
        <v/>
      </c>
      <c r="BA65" s="142" t="str">
        <f t="shared" si="42"/>
        <v/>
      </c>
      <c r="BB65" s="147" t="str">
        <f t="shared" si="43"/>
        <v/>
      </c>
      <c r="BC65" s="147" t="str">
        <f t="shared" si="44"/>
        <v/>
      </c>
      <c r="BD65" s="147" t="str">
        <f t="shared" si="45"/>
        <v/>
      </c>
      <c r="BE65" s="145" t="str">
        <f t="shared" si="46"/>
        <v/>
      </c>
      <c r="BF65" s="142" t="str">
        <f t="shared" si="47"/>
        <v/>
      </c>
      <c r="BG65" s="147" t="str">
        <f t="shared" si="48"/>
        <v/>
      </c>
      <c r="BH65" s="147" t="str">
        <f t="shared" si="49"/>
        <v/>
      </c>
      <c r="BI65" s="147" t="str">
        <f t="shared" si="50"/>
        <v/>
      </c>
      <c r="BJ65" s="145" t="str">
        <f t="shared" si="51"/>
        <v/>
      </c>
      <c r="BK65" s="227"/>
    </row>
    <row r="66" spans="2:63" x14ac:dyDescent="0.2">
      <c r="B66" s="138">
        <f>'Solar prot device - data'!B66</f>
        <v>52</v>
      </c>
      <c r="C66" s="248" t="str">
        <f>IF('Solar prot device - data'!C66&lt;&gt;"","Glazing"&amp;" + "&amp;'Solar prot device - data'!C66,"")</f>
        <v/>
      </c>
      <c r="D66" s="249"/>
      <c r="E66" s="249"/>
      <c r="F66" s="255" t="str">
        <f>IF('Solar prot device - data'!D66&lt;&gt;"",'Solar prot device - data'!D66,"")</f>
        <v/>
      </c>
      <c r="G66" s="147" t="str">
        <f>IF('Solar prot device - data'!E66&lt;&gt;"",'Solar prot device - data'!E66,"")</f>
        <v/>
      </c>
      <c r="H66" s="143" t="str">
        <f>IF('Solar prot device - data'!F66&lt;&gt;"",'Solar prot device - data'!F66,"")</f>
        <v/>
      </c>
      <c r="I66" s="256" t="str">
        <f>IF('Solar prot device - data'!G66&lt;&gt;"",'Solar prot device - data'!G66,"")</f>
        <v/>
      </c>
      <c r="J66" s="142" t="str">
        <f t="shared" si="2"/>
        <v/>
      </c>
      <c r="K66" s="147" t="str">
        <f t="shared" si="3"/>
        <v/>
      </c>
      <c r="L66" s="147" t="str">
        <f t="shared" si="4"/>
        <v/>
      </c>
      <c r="M66" s="147" t="str">
        <f t="shared" si="5"/>
        <v/>
      </c>
      <c r="N66" s="145" t="str">
        <f t="shared" si="6"/>
        <v/>
      </c>
      <c r="O66" s="142" t="str">
        <f t="shared" si="7"/>
        <v/>
      </c>
      <c r="P66" s="147" t="str">
        <f t="shared" si="8"/>
        <v/>
      </c>
      <c r="Q66" s="147" t="str">
        <f t="shared" si="9"/>
        <v/>
      </c>
      <c r="R66" s="147" t="str">
        <f t="shared" si="10"/>
        <v/>
      </c>
      <c r="S66" s="145" t="str">
        <f t="shared" si="11"/>
        <v/>
      </c>
      <c r="T66" s="142" t="str">
        <f t="shared" si="12"/>
        <v/>
      </c>
      <c r="U66" s="147" t="str">
        <f t="shared" si="13"/>
        <v/>
      </c>
      <c r="V66" s="147" t="str">
        <f t="shared" si="14"/>
        <v/>
      </c>
      <c r="W66" s="147" t="str">
        <f t="shared" si="15"/>
        <v/>
      </c>
      <c r="X66" s="145" t="str">
        <f t="shared" si="16"/>
        <v/>
      </c>
      <c r="Y66" s="94"/>
      <c r="Z66" s="142" t="str">
        <f t="shared" si="17"/>
        <v/>
      </c>
      <c r="AA66" s="147" t="str">
        <f t="shared" si="18"/>
        <v/>
      </c>
      <c r="AB66" s="147" t="str">
        <f t="shared" si="19"/>
        <v/>
      </c>
      <c r="AC66" s="147" t="str">
        <f t="shared" si="20"/>
        <v/>
      </c>
      <c r="AD66" s="145" t="str">
        <f t="shared" si="21"/>
        <v/>
      </c>
      <c r="AE66" s="142" t="str">
        <f t="shared" si="22"/>
        <v/>
      </c>
      <c r="AF66" s="147" t="str">
        <f t="shared" si="23"/>
        <v/>
      </c>
      <c r="AG66" s="147" t="str">
        <f t="shared" si="24"/>
        <v/>
      </c>
      <c r="AH66" s="147" t="str">
        <f t="shared" si="25"/>
        <v/>
      </c>
      <c r="AI66" s="145" t="str">
        <f t="shared" si="26"/>
        <v/>
      </c>
      <c r="AJ66" s="94"/>
      <c r="AK66" s="142" t="str">
        <f t="shared" si="27"/>
        <v/>
      </c>
      <c r="AL66" s="147" t="str">
        <f t="shared" si="28"/>
        <v/>
      </c>
      <c r="AM66" s="147" t="str">
        <f t="shared" si="29"/>
        <v/>
      </c>
      <c r="AN66" s="147" t="str">
        <f t="shared" si="30"/>
        <v/>
      </c>
      <c r="AO66" s="145" t="str">
        <f t="shared" si="31"/>
        <v/>
      </c>
      <c r="AP66" s="142" t="str">
        <f t="shared" si="32"/>
        <v/>
      </c>
      <c r="AQ66" s="147" t="str">
        <f t="shared" si="33"/>
        <v/>
      </c>
      <c r="AR66" s="147" t="str">
        <f t="shared" si="34"/>
        <v/>
      </c>
      <c r="AS66" s="147" t="str">
        <f t="shared" si="35"/>
        <v/>
      </c>
      <c r="AT66" s="145" t="str">
        <f t="shared" si="36"/>
        <v/>
      </c>
      <c r="AU66" s="250"/>
      <c r="AV66" s="142" t="str">
        <f t="shared" si="37"/>
        <v/>
      </c>
      <c r="AW66" s="147" t="str">
        <f t="shared" si="38"/>
        <v/>
      </c>
      <c r="AX66" s="147" t="str">
        <f t="shared" si="39"/>
        <v/>
      </c>
      <c r="AY66" s="147" t="str">
        <f t="shared" si="40"/>
        <v/>
      </c>
      <c r="AZ66" s="145" t="str">
        <f t="shared" si="41"/>
        <v/>
      </c>
      <c r="BA66" s="142" t="str">
        <f t="shared" si="42"/>
        <v/>
      </c>
      <c r="BB66" s="147" t="str">
        <f t="shared" si="43"/>
        <v/>
      </c>
      <c r="BC66" s="147" t="str">
        <f t="shared" si="44"/>
        <v/>
      </c>
      <c r="BD66" s="147" t="str">
        <f t="shared" si="45"/>
        <v/>
      </c>
      <c r="BE66" s="145" t="str">
        <f t="shared" si="46"/>
        <v/>
      </c>
      <c r="BF66" s="142" t="str">
        <f t="shared" si="47"/>
        <v/>
      </c>
      <c r="BG66" s="147" t="str">
        <f t="shared" si="48"/>
        <v/>
      </c>
      <c r="BH66" s="147" t="str">
        <f t="shared" si="49"/>
        <v/>
      </c>
      <c r="BI66" s="147" t="str">
        <f t="shared" si="50"/>
        <v/>
      </c>
      <c r="BJ66" s="145" t="str">
        <f t="shared" si="51"/>
        <v/>
      </c>
      <c r="BK66" s="227"/>
    </row>
    <row r="67" spans="2:63" x14ac:dyDescent="0.2">
      <c r="B67" s="138">
        <f>'Solar prot device - data'!B67</f>
        <v>53</v>
      </c>
      <c r="C67" s="248" t="str">
        <f>IF('Solar prot device - data'!C67&lt;&gt;"","Glazing"&amp;" + "&amp;'Solar prot device - data'!C67,"")</f>
        <v/>
      </c>
      <c r="D67" s="249"/>
      <c r="E67" s="249"/>
      <c r="F67" s="255" t="str">
        <f>IF('Solar prot device - data'!D67&lt;&gt;"",'Solar prot device - data'!D67,"")</f>
        <v/>
      </c>
      <c r="G67" s="147" t="str">
        <f>IF('Solar prot device - data'!E67&lt;&gt;"",'Solar prot device - data'!E67,"")</f>
        <v/>
      </c>
      <c r="H67" s="143" t="str">
        <f>IF('Solar prot device - data'!F67&lt;&gt;"",'Solar prot device - data'!F67,"")</f>
        <v/>
      </c>
      <c r="I67" s="256" t="str">
        <f>IF('Solar prot device - data'!G67&lt;&gt;"",'Solar prot device - data'!G67,"")</f>
        <v/>
      </c>
      <c r="J67" s="142" t="str">
        <f t="shared" si="2"/>
        <v/>
      </c>
      <c r="K67" s="147" t="str">
        <f t="shared" si="3"/>
        <v/>
      </c>
      <c r="L67" s="147" t="str">
        <f t="shared" si="4"/>
        <v/>
      </c>
      <c r="M67" s="147" t="str">
        <f t="shared" si="5"/>
        <v/>
      </c>
      <c r="N67" s="145" t="str">
        <f t="shared" si="6"/>
        <v/>
      </c>
      <c r="O67" s="142" t="str">
        <f t="shared" si="7"/>
        <v/>
      </c>
      <c r="P67" s="147" t="str">
        <f t="shared" si="8"/>
        <v/>
      </c>
      <c r="Q67" s="147" t="str">
        <f t="shared" si="9"/>
        <v/>
      </c>
      <c r="R67" s="147" t="str">
        <f t="shared" si="10"/>
        <v/>
      </c>
      <c r="S67" s="145" t="str">
        <f t="shared" si="11"/>
        <v/>
      </c>
      <c r="T67" s="142" t="str">
        <f t="shared" si="12"/>
        <v/>
      </c>
      <c r="U67" s="147" t="str">
        <f t="shared" si="13"/>
        <v/>
      </c>
      <c r="V67" s="147" t="str">
        <f t="shared" si="14"/>
        <v/>
      </c>
      <c r="W67" s="147" t="str">
        <f t="shared" si="15"/>
        <v/>
      </c>
      <c r="X67" s="145" t="str">
        <f t="shared" si="16"/>
        <v/>
      </c>
      <c r="Y67" s="94"/>
      <c r="Z67" s="142" t="str">
        <f t="shared" si="17"/>
        <v/>
      </c>
      <c r="AA67" s="147" t="str">
        <f t="shared" si="18"/>
        <v/>
      </c>
      <c r="AB67" s="147" t="str">
        <f t="shared" si="19"/>
        <v/>
      </c>
      <c r="AC67" s="147" t="str">
        <f t="shared" si="20"/>
        <v/>
      </c>
      <c r="AD67" s="145" t="str">
        <f t="shared" si="21"/>
        <v/>
      </c>
      <c r="AE67" s="142" t="str">
        <f t="shared" si="22"/>
        <v/>
      </c>
      <c r="AF67" s="147" t="str">
        <f t="shared" si="23"/>
        <v/>
      </c>
      <c r="AG67" s="147" t="str">
        <f t="shared" si="24"/>
        <v/>
      </c>
      <c r="AH67" s="147" t="str">
        <f t="shared" si="25"/>
        <v/>
      </c>
      <c r="AI67" s="145" t="str">
        <f t="shared" si="26"/>
        <v/>
      </c>
      <c r="AJ67" s="94"/>
      <c r="AK67" s="142" t="str">
        <f t="shared" si="27"/>
        <v/>
      </c>
      <c r="AL67" s="147" t="str">
        <f t="shared" si="28"/>
        <v/>
      </c>
      <c r="AM67" s="147" t="str">
        <f t="shared" si="29"/>
        <v/>
      </c>
      <c r="AN67" s="147" t="str">
        <f t="shared" si="30"/>
        <v/>
      </c>
      <c r="AO67" s="145" t="str">
        <f t="shared" si="31"/>
        <v/>
      </c>
      <c r="AP67" s="142" t="str">
        <f t="shared" si="32"/>
        <v/>
      </c>
      <c r="AQ67" s="147" t="str">
        <f t="shared" si="33"/>
        <v/>
      </c>
      <c r="AR67" s="147" t="str">
        <f t="shared" si="34"/>
        <v/>
      </c>
      <c r="AS67" s="147" t="str">
        <f t="shared" si="35"/>
        <v/>
      </c>
      <c r="AT67" s="145" t="str">
        <f t="shared" si="36"/>
        <v/>
      </c>
      <c r="AU67" s="250"/>
      <c r="AV67" s="142" t="str">
        <f t="shared" si="37"/>
        <v/>
      </c>
      <c r="AW67" s="147" t="str">
        <f t="shared" si="38"/>
        <v/>
      </c>
      <c r="AX67" s="147" t="str">
        <f t="shared" si="39"/>
        <v/>
      </c>
      <c r="AY67" s="147" t="str">
        <f t="shared" si="40"/>
        <v/>
      </c>
      <c r="AZ67" s="145" t="str">
        <f t="shared" si="41"/>
        <v/>
      </c>
      <c r="BA67" s="142" t="str">
        <f t="shared" si="42"/>
        <v/>
      </c>
      <c r="BB67" s="147" t="str">
        <f t="shared" si="43"/>
        <v/>
      </c>
      <c r="BC67" s="147" t="str">
        <f t="shared" si="44"/>
        <v/>
      </c>
      <c r="BD67" s="147" t="str">
        <f t="shared" si="45"/>
        <v/>
      </c>
      <c r="BE67" s="145" t="str">
        <f t="shared" si="46"/>
        <v/>
      </c>
      <c r="BF67" s="142" t="str">
        <f t="shared" si="47"/>
        <v/>
      </c>
      <c r="BG67" s="147" t="str">
        <f t="shared" si="48"/>
        <v/>
      </c>
      <c r="BH67" s="147" t="str">
        <f t="shared" si="49"/>
        <v/>
      </c>
      <c r="BI67" s="147" t="str">
        <f t="shared" si="50"/>
        <v/>
      </c>
      <c r="BJ67" s="145" t="str">
        <f t="shared" si="51"/>
        <v/>
      </c>
      <c r="BK67" s="227"/>
    </row>
    <row r="68" spans="2:63" x14ac:dyDescent="0.2">
      <c r="B68" s="138">
        <f>'Solar prot device - data'!B68</f>
        <v>54</v>
      </c>
      <c r="C68" s="248" t="str">
        <f>IF('Solar prot device - data'!C68&lt;&gt;"","Glazing"&amp;" + "&amp;'Solar prot device - data'!C68,"")</f>
        <v/>
      </c>
      <c r="D68" s="249"/>
      <c r="E68" s="249"/>
      <c r="F68" s="255" t="str">
        <f>IF('Solar prot device - data'!D68&lt;&gt;"",'Solar prot device - data'!D68,"")</f>
        <v/>
      </c>
      <c r="G68" s="147" t="str">
        <f>IF('Solar prot device - data'!E68&lt;&gt;"",'Solar prot device - data'!E68,"")</f>
        <v/>
      </c>
      <c r="H68" s="143" t="str">
        <f>IF('Solar prot device - data'!F68&lt;&gt;"",'Solar prot device - data'!F68,"")</f>
        <v/>
      </c>
      <c r="I68" s="256" t="str">
        <f>IF('Solar prot device - data'!G68&lt;&gt;"",'Solar prot device - data'!G68,"")</f>
        <v/>
      </c>
      <c r="J68" s="142" t="str">
        <f t="shared" si="2"/>
        <v/>
      </c>
      <c r="K68" s="147" t="str">
        <f t="shared" si="3"/>
        <v/>
      </c>
      <c r="L68" s="147" t="str">
        <f t="shared" si="4"/>
        <v/>
      </c>
      <c r="M68" s="147" t="str">
        <f t="shared" si="5"/>
        <v/>
      </c>
      <c r="N68" s="145" t="str">
        <f t="shared" si="6"/>
        <v/>
      </c>
      <c r="O68" s="142" t="str">
        <f t="shared" si="7"/>
        <v/>
      </c>
      <c r="P68" s="147" t="str">
        <f t="shared" si="8"/>
        <v/>
      </c>
      <c r="Q68" s="147" t="str">
        <f t="shared" si="9"/>
        <v/>
      </c>
      <c r="R68" s="147" t="str">
        <f t="shared" si="10"/>
        <v/>
      </c>
      <c r="S68" s="145" t="str">
        <f t="shared" si="11"/>
        <v/>
      </c>
      <c r="T68" s="142" t="str">
        <f t="shared" si="12"/>
        <v/>
      </c>
      <c r="U68" s="147" t="str">
        <f t="shared" si="13"/>
        <v/>
      </c>
      <c r="V68" s="147" t="str">
        <f t="shared" si="14"/>
        <v/>
      </c>
      <c r="W68" s="147" t="str">
        <f t="shared" si="15"/>
        <v/>
      </c>
      <c r="X68" s="145" t="str">
        <f t="shared" si="16"/>
        <v/>
      </c>
      <c r="Y68" s="94"/>
      <c r="Z68" s="142" t="str">
        <f t="shared" si="17"/>
        <v/>
      </c>
      <c r="AA68" s="147" t="str">
        <f t="shared" si="18"/>
        <v/>
      </c>
      <c r="AB68" s="147" t="str">
        <f t="shared" si="19"/>
        <v/>
      </c>
      <c r="AC68" s="147" t="str">
        <f t="shared" si="20"/>
        <v/>
      </c>
      <c r="AD68" s="145" t="str">
        <f t="shared" si="21"/>
        <v/>
      </c>
      <c r="AE68" s="142" t="str">
        <f t="shared" si="22"/>
        <v/>
      </c>
      <c r="AF68" s="147" t="str">
        <f t="shared" si="23"/>
        <v/>
      </c>
      <c r="AG68" s="147" t="str">
        <f t="shared" si="24"/>
        <v/>
      </c>
      <c r="AH68" s="147" t="str">
        <f t="shared" si="25"/>
        <v/>
      </c>
      <c r="AI68" s="145" t="str">
        <f t="shared" si="26"/>
        <v/>
      </c>
      <c r="AJ68" s="94"/>
      <c r="AK68" s="142" t="str">
        <f t="shared" si="27"/>
        <v/>
      </c>
      <c r="AL68" s="147" t="str">
        <f t="shared" si="28"/>
        <v/>
      </c>
      <c r="AM68" s="147" t="str">
        <f t="shared" si="29"/>
        <v/>
      </c>
      <c r="AN68" s="147" t="str">
        <f t="shared" si="30"/>
        <v/>
      </c>
      <c r="AO68" s="145" t="str">
        <f t="shared" si="31"/>
        <v/>
      </c>
      <c r="AP68" s="142" t="str">
        <f t="shared" si="32"/>
        <v/>
      </c>
      <c r="AQ68" s="147" t="str">
        <f t="shared" si="33"/>
        <v/>
      </c>
      <c r="AR68" s="147" t="str">
        <f t="shared" si="34"/>
        <v/>
      </c>
      <c r="AS68" s="147" t="str">
        <f t="shared" si="35"/>
        <v/>
      </c>
      <c r="AT68" s="145" t="str">
        <f t="shared" si="36"/>
        <v/>
      </c>
      <c r="AU68" s="250"/>
      <c r="AV68" s="142" t="str">
        <f t="shared" si="37"/>
        <v/>
      </c>
      <c r="AW68" s="147" t="str">
        <f t="shared" si="38"/>
        <v/>
      </c>
      <c r="AX68" s="147" t="str">
        <f t="shared" si="39"/>
        <v/>
      </c>
      <c r="AY68" s="147" t="str">
        <f t="shared" si="40"/>
        <v/>
      </c>
      <c r="AZ68" s="145" t="str">
        <f t="shared" si="41"/>
        <v/>
      </c>
      <c r="BA68" s="142" t="str">
        <f t="shared" si="42"/>
        <v/>
      </c>
      <c r="BB68" s="147" t="str">
        <f t="shared" si="43"/>
        <v/>
      </c>
      <c r="BC68" s="147" t="str">
        <f t="shared" si="44"/>
        <v/>
      </c>
      <c r="BD68" s="147" t="str">
        <f t="shared" si="45"/>
        <v/>
      </c>
      <c r="BE68" s="145" t="str">
        <f t="shared" si="46"/>
        <v/>
      </c>
      <c r="BF68" s="142" t="str">
        <f t="shared" si="47"/>
        <v/>
      </c>
      <c r="BG68" s="147" t="str">
        <f t="shared" si="48"/>
        <v/>
      </c>
      <c r="BH68" s="147" t="str">
        <f t="shared" si="49"/>
        <v/>
      </c>
      <c r="BI68" s="147" t="str">
        <f t="shared" si="50"/>
        <v/>
      </c>
      <c r="BJ68" s="145" t="str">
        <f t="shared" si="51"/>
        <v/>
      </c>
      <c r="BK68" s="227"/>
    </row>
    <row r="69" spans="2:63" x14ac:dyDescent="0.2">
      <c r="B69" s="138">
        <f>'Solar prot device - data'!B69</f>
        <v>55</v>
      </c>
      <c r="C69" s="248" t="str">
        <f>IF('Solar prot device - data'!C69&lt;&gt;"","Glazing"&amp;" + "&amp;'Solar prot device - data'!C69,"")</f>
        <v/>
      </c>
      <c r="D69" s="249"/>
      <c r="E69" s="249"/>
      <c r="F69" s="255" t="str">
        <f>IF('Solar prot device - data'!D69&lt;&gt;"",'Solar prot device - data'!D69,"")</f>
        <v/>
      </c>
      <c r="G69" s="147" t="str">
        <f>IF('Solar prot device - data'!E69&lt;&gt;"",'Solar prot device - data'!E69,"")</f>
        <v/>
      </c>
      <c r="H69" s="143" t="str">
        <f>IF('Solar prot device - data'!F69&lt;&gt;"",'Solar prot device - data'!F69,"")</f>
        <v/>
      </c>
      <c r="I69" s="256" t="str">
        <f>IF('Solar prot device - data'!G69&lt;&gt;"",'Solar prot device - data'!G69,"")</f>
        <v/>
      </c>
      <c r="J69" s="142" t="str">
        <f t="shared" si="2"/>
        <v/>
      </c>
      <c r="K69" s="147" t="str">
        <f t="shared" si="3"/>
        <v/>
      </c>
      <c r="L69" s="147" t="str">
        <f t="shared" si="4"/>
        <v/>
      </c>
      <c r="M69" s="147" t="str">
        <f t="shared" si="5"/>
        <v/>
      </c>
      <c r="N69" s="145" t="str">
        <f t="shared" si="6"/>
        <v/>
      </c>
      <c r="O69" s="142" t="str">
        <f t="shared" si="7"/>
        <v/>
      </c>
      <c r="P69" s="147" t="str">
        <f t="shared" si="8"/>
        <v/>
      </c>
      <c r="Q69" s="147" t="str">
        <f t="shared" si="9"/>
        <v/>
      </c>
      <c r="R69" s="147" t="str">
        <f t="shared" si="10"/>
        <v/>
      </c>
      <c r="S69" s="145" t="str">
        <f t="shared" si="11"/>
        <v/>
      </c>
      <c r="T69" s="142" t="str">
        <f t="shared" si="12"/>
        <v/>
      </c>
      <c r="U69" s="147" t="str">
        <f t="shared" si="13"/>
        <v/>
      </c>
      <c r="V69" s="147" t="str">
        <f t="shared" si="14"/>
        <v/>
      </c>
      <c r="W69" s="147" t="str">
        <f t="shared" si="15"/>
        <v/>
      </c>
      <c r="X69" s="145" t="str">
        <f t="shared" si="16"/>
        <v/>
      </c>
      <c r="Y69" s="94"/>
      <c r="Z69" s="142" t="str">
        <f t="shared" si="17"/>
        <v/>
      </c>
      <c r="AA69" s="147" t="str">
        <f t="shared" si="18"/>
        <v/>
      </c>
      <c r="AB69" s="147" t="str">
        <f t="shared" si="19"/>
        <v/>
      </c>
      <c r="AC69" s="147" t="str">
        <f t="shared" si="20"/>
        <v/>
      </c>
      <c r="AD69" s="145" t="str">
        <f t="shared" si="21"/>
        <v/>
      </c>
      <c r="AE69" s="142" t="str">
        <f t="shared" si="22"/>
        <v/>
      </c>
      <c r="AF69" s="147" t="str">
        <f t="shared" si="23"/>
        <v/>
      </c>
      <c r="AG69" s="147" t="str">
        <f t="shared" si="24"/>
        <v/>
      </c>
      <c r="AH69" s="147" t="str">
        <f t="shared" si="25"/>
        <v/>
      </c>
      <c r="AI69" s="145" t="str">
        <f t="shared" si="26"/>
        <v/>
      </c>
      <c r="AJ69" s="94"/>
      <c r="AK69" s="142" t="str">
        <f t="shared" si="27"/>
        <v/>
      </c>
      <c r="AL69" s="147" t="str">
        <f t="shared" si="28"/>
        <v/>
      </c>
      <c r="AM69" s="147" t="str">
        <f t="shared" si="29"/>
        <v/>
      </c>
      <c r="AN69" s="147" t="str">
        <f t="shared" si="30"/>
        <v/>
      </c>
      <c r="AO69" s="145" t="str">
        <f t="shared" si="31"/>
        <v/>
      </c>
      <c r="AP69" s="142" t="str">
        <f t="shared" si="32"/>
        <v/>
      </c>
      <c r="AQ69" s="147" t="str">
        <f t="shared" si="33"/>
        <v/>
      </c>
      <c r="AR69" s="147" t="str">
        <f t="shared" si="34"/>
        <v/>
      </c>
      <c r="AS69" s="147" t="str">
        <f t="shared" si="35"/>
        <v/>
      </c>
      <c r="AT69" s="145" t="str">
        <f t="shared" si="36"/>
        <v/>
      </c>
      <c r="AU69" s="250"/>
      <c r="AV69" s="142" t="str">
        <f t="shared" si="37"/>
        <v/>
      </c>
      <c r="AW69" s="147" t="str">
        <f t="shared" si="38"/>
        <v/>
      </c>
      <c r="AX69" s="147" t="str">
        <f t="shared" si="39"/>
        <v/>
      </c>
      <c r="AY69" s="147" t="str">
        <f t="shared" si="40"/>
        <v/>
      </c>
      <c r="AZ69" s="145" t="str">
        <f t="shared" si="41"/>
        <v/>
      </c>
      <c r="BA69" s="142" t="str">
        <f t="shared" si="42"/>
        <v/>
      </c>
      <c r="BB69" s="147" t="str">
        <f t="shared" si="43"/>
        <v/>
      </c>
      <c r="BC69" s="147" t="str">
        <f t="shared" si="44"/>
        <v/>
      </c>
      <c r="BD69" s="147" t="str">
        <f t="shared" si="45"/>
        <v/>
      </c>
      <c r="BE69" s="145" t="str">
        <f t="shared" si="46"/>
        <v/>
      </c>
      <c r="BF69" s="142" t="str">
        <f t="shared" si="47"/>
        <v/>
      </c>
      <c r="BG69" s="147" t="str">
        <f t="shared" si="48"/>
        <v/>
      </c>
      <c r="BH69" s="147" t="str">
        <f t="shared" si="49"/>
        <v/>
      </c>
      <c r="BI69" s="147" t="str">
        <f t="shared" si="50"/>
        <v/>
      </c>
      <c r="BJ69" s="145" t="str">
        <f t="shared" si="51"/>
        <v/>
      </c>
      <c r="BK69" s="227"/>
    </row>
    <row r="70" spans="2:63" x14ac:dyDescent="0.2">
      <c r="B70" s="138">
        <f>'Solar prot device - data'!B70</f>
        <v>56</v>
      </c>
      <c r="C70" s="248" t="str">
        <f>IF('Solar prot device - data'!C70&lt;&gt;"","Glazing"&amp;" + "&amp;'Solar prot device - data'!C70,"")</f>
        <v/>
      </c>
      <c r="D70" s="249"/>
      <c r="E70" s="249"/>
      <c r="F70" s="255" t="str">
        <f>IF('Solar prot device - data'!D70&lt;&gt;"",'Solar prot device - data'!D70,"")</f>
        <v/>
      </c>
      <c r="G70" s="147" t="str">
        <f>IF('Solar prot device - data'!E70&lt;&gt;"",'Solar prot device - data'!E70,"")</f>
        <v/>
      </c>
      <c r="H70" s="143" t="str">
        <f>IF('Solar prot device - data'!F70&lt;&gt;"",'Solar prot device - data'!F70,"")</f>
        <v/>
      </c>
      <c r="I70" s="256" t="str">
        <f>IF('Solar prot device - data'!G70&lt;&gt;"",'Solar prot device - data'!G70,"")</f>
        <v/>
      </c>
      <c r="J70" s="142" t="str">
        <f t="shared" si="2"/>
        <v/>
      </c>
      <c r="K70" s="147" t="str">
        <f t="shared" si="3"/>
        <v/>
      </c>
      <c r="L70" s="147" t="str">
        <f t="shared" si="4"/>
        <v/>
      </c>
      <c r="M70" s="147" t="str">
        <f t="shared" si="5"/>
        <v/>
      </c>
      <c r="N70" s="145" t="str">
        <f t="shared" si="6"/>
        <v/>
      </c>
      <c r="O70" s="142" t="str">
        <f t="shared" si="7"/>
        <v/>
      </c>
      <c r="P70" s="147" t="str">
        <f t="shared" si="8"/>
        <v/>
      </c>
      <c r="Q70" s="147" t="str">
        <f t="shared" si="9"/>
        <v/>
      </c>
      <c r="R70" s="147" t="str">
        <f t="shared" si="10"/>
        <v/>
      </c>
      <c r="S70" s="145" t="str">
        <f t="shared" si="11"/>
        <v/>
      </c>
      <c r="T70" s="142" t="str">
        <f t="shared" si="12"/>
        <v/>
      </c>
      <c r="U70" s="147" t="str">
        <f t="shared" si="13"/>
        <v/>
      </c>
      <c r="V70" s="147" t="str">
        <f t="shared" si="14"/>
        <v/>
      </c>
      <c r="W70" s="147" t="str">
        <f t="shared" si="15"/>
        <v/>
      </c>
      <c r="X70" s="145" t="str">
        <f t="shared" si="16"/>
        <v/>
      </c>
      <c r="Y70" s="94"/>
      <c r="Z70" s="142" t="str">
        <f t="shared" si="17"/>
        <v/>
      </c>
      <c r="AA70" s="147" t="str">
        <f t="shared" si="18"/>
        <v/>
      </c>
      <c r="AB70" s="147" t="str">
        <f t="shared" si="19"/>
        <v/>
      </c>
      <c r="AC70" s="147" t="str">
        <f t="shared" si="20"/>
        <v/>
      </c>
      <c r="AD70" s="145" t="str">
        <f t="shared" si="21"/>
        <v/>
      </c>
      <c r="AE70" s="142" t="str">
        <f t="shared" si="22"/>
        <v/>
      </c>
      <c r="AF70" s="147" t="str">
        <f t="shared" si="23"/>
        <v/>
      </c>
      <c r="AG70" s="147" t="str">
        <f t="shared" si="24"/>
        <v/>
      </c>
      <c r="AH70" s="147" t="str">
        <f t="shared" si="25"/>
        <v/>
      </c>
      <c r="AI70" s="145" t="str">
        <f t="shared" si="26"/>
        <v/>
      </c>
      <c r="AJ70" s="94"/>
      <c r="AK70" s="142" t="str">
        <f t="shared" si="27"/>
        <v/>
      </c>
      <c r="AL70" s="147" t="str">
        <f t="shared" si="28"/>
        <v/>
      </c>
      <c r="AM70" s="147" t="str">
        <f t="shared" si="29"/>
        <v/>
      </c>
      <c r="AN70" s="147" t="str">
        <f t="shared" si="30"/>
        <v/>
      </c>
      <c r="AO70" s="145" t="str">
        <f t="shared" si="31"/>
        <v/>
      </c>
      <c r="AP70" s="142" t="str">
        <f t="shared" si="32"/>
        <v/>
      </c>
      <c r="AQ70" s="147" t="str">
        <f t="shared" si="33"/>
        <v/>
      </c>
      <c r="AR70" s="147" t="str">
        <f t="shared" si="34"/>
        <v/>
      </c>
      <c r="AS70" s="147" t="str">
        <f t="shared" si="35"/>
        <v/>
      </c>
      <c r="AT70" s="145" t="str">
        <f t="shared" si="36"/>
        <v/>
      </c>
      <c r="AU70" s="250"/>
      <c r="AV70" s="142" t="str">
        <f t="shared" si="37"/>
        <v/>
      </c>
      <c r="AW70" s="147" t="str">
        <f t="shared" si="38"/>
        <v/>
      </c>
      <c r="AX70" s="147" t="str">
        <f t="shared" si="39"/>
        <v/>
      </c>
      <c r="AY70" s="147" t="str">
        <f t="shared" si="40"/>
        <v/>
      </c>
      <c r="AZ70" s="145" t="str">
        <f t="shared" si="41"/>
        <v/>
      </c>
      <c r="BA70" s="142" t="str">
        <f t="shared" si="42"/>
        <v/>
      </c>
      <c r="BB70" s="147" t="str">
        <f t="shared" si="43"/>
        <v/>
      </c>
      <c r="BC70" s="147" t="str">
        <f t="shared" si="44"/>
        <v/>
      </c>
      <c r="BD70" s="147" t="str">
        <f t="shared" si="45"/>
        <v/>
      </c>
      <c r="BE70" s="145" t="str">
        <f t="shared" si="46"/>
        <v/>
      </c>
      <c r="BF70" s="142" t="str">
        <f t="shared" si="47"/>
        <v/>
      </c>
      <c r="BG70" s="147" t="str">
        <f t="shared" si="48"/>
        <v/>
      </c>
      <c r="BH70" s="147" t="str">
        <f t="shared" si="49"/>
        <v/>
      </c>
      <c r="BI70" s="147" t="str">
        <f t="shared" si="50"/>
        <v/>
      </c>
      <c r="BJ70" s="145" t="str">
        <f t="shared" si="51"/>
        <v/>
      </c>
      <c r="BK70" s="227"/>
    </row>
    <row r="71" spans="2:63" x14ac:dyDescent="0.2">
      <c r="B71" s="138">
        <f>'Solar prot device - data'!B71</f>
        <v>57</v>
      </c>
      <c r="C71" s="248" t="str">
        <f>IF('Solar prot device - data'!C71&lt;&gt;"","Glazing"&amp;" + "&amp;'Solar prot device - data'!C71,"")</f>
        <v/>
      </c>
      <c r="D71" s="249"/>
      <c r="E71" s="249"/>
      <c r="F71" s="255" t="str">
        <f>IF('Solar prot device - data'!D71&lt;&gt;"",'Solar prot device - data'!D71,"")</f>
        <v/>
      </c>
      <c r="G71" s="147" t="str">
        <f>IF('Solar prot device - data'!E71&lt;&gt;"",'Solar prot device - data'!E71,"")</f>
        <v/>
      </c>
      <c r="H71" s="143" t="str">
        <f>IF('Solar prot device - data'!F71&lt;&gt;"",'Solar prot device - data'!F71,"")</f>
        <v/>
      </c>
      <c r="I71" s="256" t="str">
        <f>IF('Solar prot device - data'!G71&lt;&gt;"",'Solar prot device - data'!G71,"")</f>
        <v/>
      </c>
      <c r="J71" s="142" t="str">
        <f t="shared" si="2"/>
        <v/>
      </c>
      <c r="K71" s="147" t="str">
        <f t="shared" si="3"/>
        <v/>
      </c>
      <c r="L71" s="147" t="str">
        <f t="shared" si="4"/>
        <v/>
      </c>
      <c r="M71" s="147" t="str">
        <f t="shared" si="5"/>
        <v/>
      </c>
      <c r="N71" s="145" t="str">
        <f t="shared" si="6"/>
        <v/>
      </c>
      <c r="O71" s="142" t="str">
        <f t="shared" si="7"/>
        <v/>
      </c>
      <c r="P71" s="147" t="str">
        <f t="shared" si="8"/>
        <v/>
      </c>
      <c r="Q71" s="147" t="str">
        <f t="shared" si="9"/>
        <v/>
      </c>
      <c r="R71" s="147" t="str">
        <f t="shared" si="10"/>
        <v/>
      </c>
      <c r="S71" s="145" t="str">
        <f t="shared" si="11"/>
        <v/>
      </c>
      <c r="T71" s="142" t="str">
        <f t="shared" si="12"/>
        <v/>
      </c>
      <c r="U71" s="147" t="str">
        <f t="shared" si="13"/>
        <v/>
      </c>
      <c r="V71" s="147" t="str">
        <f t="shared" si="14"/>
        <v/>
      </c>
      <c r="W71" s="147" t="str">
        <f t="shared" si="15"/>
        <v/>
      </c>
      <c r="X71" s="145" t="str">
        <f t="shared" si="16"/>
        <v/>
      </c>
      <c r="Y71" s="94"/>
      <c r="Z71" s="142" t="str">
        <f t="shared" si="17"/>
        <v/>
      </c>
      <c r="AA71" s="147" t="str">
        <f t="shared" si="18"/>
        <v/>
      </c>
      <c r="AB71" s="147" t="str">
        <f t="shared" si="19"/>
        <v/>
      </c>
      <c r="AC71" s="147" t="str">
        <f t="shared" si="20"/>
        <v/>
      </c>
      <c r="AD71" s="145" t="str">
        <f t="shared" si="21"/>
        <v/>
      </c>
      <c r="AE71" s="142" t="str">
        <f t="shared" si="22"/>
        <v/>
      </c>
      <c r="AF71" s="147" t="str">
        <f t="shared" si="23"/>
        <v/>
      </c>
      <c r="AG71" s="147" t="str">
        <f t="shared" si="24"/>
        <v/>
      </c>
      <c r="AH71" s="147" t="str">
        <f t="shared" si="25"/>
        <v/>
      </c>
      <c r="AI71" s="145" t="str">
        <f t="shared" si="26"/>
        <v/>
      </c>
      <c r="AJ71" s="94"/>
      <c r="AK71" s="142" t="str">
        <f t="shared" si="27"/>
        <v/>
      </c>
      <c r="AL71" s="147" t="str">
        <f t="shared" si="28"/>
        <v/>
      </c>
      <c r="AM71" s="147" t="str">
        <f t="shared" si="29"/>
        <v/>
      </c>
      <c r="AN71" s="147" t="str">
        <f t="shared" si="30"/>
        <v/>
      </c>
      <c r="AO71" s="145" t="str">
        <f t="shared" si="31"/>
        <v/>
      </c>
      <c r="AP71" s="142" t="str">
        <f t="shared" si="32"/>
        <v/>
      </c>
      <c r="AQ71" s="147" t="str">
        <f t="shared" si="33"/>
        <v/>
      </c>
      <c r="AR71" s="147" t="str">
        <f t="shared" si="34"/>
        <v/>
      </c>
      <c r="AS71" s="147" t="str">
        <f t="shared" si="35"/>
        <v/>
      </c>
      <c r="AT71" s="145" t="str">
        <f t="shared" si="36"/>
        <v/>
      </c>
      <c r="AU71" s="250"/>
      <c r="AV71" s="142" t="str">
        <f t="shared" si="37"/>
        <v/>
      </c>
      <c r="AW71" s="147" t="str">
        <f t="shared" si="38"/>
        <v/>
      </c>
      <c r="AX71" s="147" t="str">
        <f t="shared" si="39"/>
        <v/>
      </c>
      <c r="AY71" s="147" t="str">
        <f t="shared" si="40"/>
        <v/>
      </c>
      <c r="AZ71" s="145" t="str">
        <f t="shared" si="41"/>
        <v/>
      </c>
      <c r="BA71" s="142" t="str">
        <f t="shared" si="42"/>
        <v/>
      </c>
      <c r="BB71" s="147" t="str">
        <f t="shared" si="43"/>
        <v/>
      </c>
      <c r="BC71" s="147" t="str">
        <f t="shared" si="44"/>
        <v/>
      </c>
      <c r="BD71" s="147" t="str">
        <f t="shared" si="45"/>
        <v/>
      </c>
      <c r="BE71" s="145" t="str">
        <f t="shared" si="46"/>
        <v/>
      </c>
      <c r="BF71" s="142" t="str">
        <f t="shared" si="47"/>
        <v/>
      </c>
      <c r="BG71" s="147" t="str">
        <f t="shared" si="48"/>
        <v/>
      </c>
      <c r="BH71" s="147" t="str">
        <f t="shared" si="49"/>
        <v/>
      </c>
      <c r="BI71" s="147" t="str">
        <f t="shared" si="50"/>
        <v/>
      </c>
      <c r="BJ71" s="145" t="str">
        <f t="shared" si="51"/>
        <v/>
      </c>
      <c r="BK71" s="227"/>
    </row>
    <row r="72" spans="2:63" x14ac:dyDescent="0.2">
      <c r="B72" s="138">
        <f>'Solar prot device - data'!B72</f>
        <v>58</v>
      </c>
      <c r="C72" s="248" t="str">
        <f>IF('Solar prot device - data'!C72&lt;&gt;"","Glazing"&amp;" + "&amp;'Solar prot device - data'!C72,"")</f>
        <v/>
      </c>
      <c r="D72" s="249"/>
      <c r="E72" s="249"/>
      <c r="F72" s="255" t="str">
        <f>IF('Solar prot device - data'!D72&lt;&gt;"",'Solar prot device - data'!D72,"")</f>
        <v/>
      </c>
      <c r="G72" s="147" t="str">
        <f>IF('Solar prot device - data'!E72&lt;&gt;"",'Solar prot device - data'!E72,"")</f>
        <v/>
      </c>
      <c r="H72" s="143" t="str">
        <f>IF('Solar prot device - data'!F72&lt;&gt;"",'Solar prot device - data'!F72,"")</f>
        <v/>
      </c>
      <c r="I72" s="256" t="str">
        <f>IF('Solar prot device - data'!G72&lt;&gt;"",'Solar prot device - data'!G72,"")</f>
        <v/>
      </c>
      <c r="J72" s="142" t="str">
        <f t="shared" si="2"/>
        <v/>
      </c>
      <c r="K72" s="147" t="str">
        <f t="shared" si="3"/>
        <v/>
      </c>
      <c r="L72" s="147" t="str">
        <f t="shared" si="4"/>
        <v/>
      </c>
      <c r="M72" s="147" t="str">
        <f t="shared" si="5"/>
        <v/>
      </c>
      <c r="N72" s="145" t="str">
        <f t="shared" si="6"/>
        <v/>
      </c>
      <c r="O72" s="142" t="str">
        <f t="shared" si="7"/>
        <v/>
      </c>
      <c r="P72" s="147" t="str">
        <f t="shared" si="8"/>
        <v/>
      </c>
      <c r="Q72" s="147" t="str">
        <f t="shared" si="9"/>
        <v/>
      </c>
      <c r="R72" s="147" t="str">
        <f t="shared" si="10"/>
        <v/>
      </c>
      <c r="S72" s="145" t="str">
        <f t="shared" si="11"/>
        <v/>
      </c>
      <c r="T72" s="142" t="str">
        <f t="shared" si="12"/>
        <v/>
      </c>
      <c r="U72" s="147" t="str">
        <f t="shared" si="13"/>
        <v/>
      </c>
      <c r="V72" s="147" t="str">
        <f t="shared" si="14"/>
        <v/>
      </c>
      <c r="W72" s="147" t="str">
        <f t="shared" si="15"/>
        <v/>
      </c>
      <c r="X72" s="145" t="str">
        <f t="shared" si="16"/>
        <v/>
      </c>
      <c r="Y72" s="94"/>
      <c r="Z72" s="142" t="str">
        <f t="shared" si="17"/>
        <v/>
      </c>
      <c r="AA72" s="147" t="str">
        <f t="shared" si="18"/>
        <v/>
      </c>
      <c r="AB72" s="147" t="str">
        <f t="shared" si="19"/>
        <v/>
      </c>
      <c r="AC72" s="147" t="str">
        <f t="shared" si="20"/>
        <v/>
      </c>
      <c r="AD72" s="145" t="str">
        <f t="shared" si="21"/>
        <v/>
      </c>
      <c r="AE72" s="142" t="str">
        <f t="shared" si="22"/>
        <v/>
      </c>
      <c r="AF72" s="147" t="str">
        <f t="shared" si="23"/>
        <v/>
      </c>
      <c r="AG72" s="147" t="str">
        <f t="shared" si="24"/>
        <v/>
      </c>
      <c r="AH72" s="147" t="str">
        <f t="shared" si="25"/>
        <v/>
      </c>
      <c r="AI72" s="145" t="str">
        <f t="shared" si="26"/>
        <v/>
      </c>
      <c r="AJ72" s="94"/>
      <c r="AK72" s="142" t="str">
        <f t="shared" si="27"/>
        <v/>
      </c>
      <c r="AL72" s="147" t="str">
        <f t="shared" si="28"/>
        <v/>
      </c>
      <c r="AM72" s="147" t="str">
        <f t="shared" si="29"/>
        <v/>
      </c>
      <c r="AN72" s="147" t="str">
        <f t="shared" si="30"/>
        <v/>
      </c>
      <c r="AO72" s="145" t="str">
        <f t="shared" si="31"/>
        <v/>
      </c>
      <c r="AP72" s="142" t="str">
        <f t="shared" si="32"/>
        <v/>
      </c>
      <c r="AQ72" s="147" t="str">
        <f t="shared" si="33"/>
        <v/>
      </c>
      <c r="AR72" s="147" t="str">
        <f t="shared" si="34"/>
        <v/>
      </c>
      <c r="AS72" s="147" t="str">
        <f t="shared" si="35"/>
        <v/>
      </c>
      <c r="AT72" s="145" t="str">
        <f t="shared" si="36"/>
        <v/>
      </c>
      <c r="AU72" s="250"/>
      <c r="AV72" s="142" t="str">
        <f t="shared" si="37"/>
        <v/>
      </c>
      <c r="AW72" s="147" t="str">
        <f t="shared" si="38"/>
        <v/>
      </c>
      <c r="AX72" s="147" t="str">
        <f t="shared" si="39"/>
        <v/>
      </c>
      <c r="AY72" s="147" t="str">
        <f t="shared" si="40"/>
        <v/>
      </c>
      <c r="AZ72" s="145" t="str">
        <f t="shared" si="41"/>
        <v/>
      </c>
      <c r="BA72" s="142" t="str">
        <f t="shared" si="42"/>
        <v/>
      </c>
      <c r="BB72" s="147" t="str">
        <f t="shared" si="43"/>
        <v/>
      </c>
      <c r="BC72" s="147" t="str">
        <f t="shared" si="44"/>
        <v/>
      </c>
      <c r="BD72" s="147" t="str">
        <f t="shared" si="45"/>
        <v/>
      </c>
      <c r="BE72" s="145" t="str">
        <f t="shared" si="46"/>
        <v/>
      </c>
      <c r="BF72" s="142" t="str">
        <f t="shared" si="47"/>
        <v/>
      </c>
      <c r="BG72" s="147" t="str">
        <f t="shared" si="48"/>
        <v/>
      </c>
      <c r="BH72" s="147" t="str">
        <f t="shared" si="49"/>
        <v/>
      </c>
      <c r="BI72" s="147" t="str">
        <f t="shared" si="50"/>
        <v/>
      </c>
      <c r="BJ72" s="145" t="str">
        <f t="shared" si="51"/>
        <v/>
      </c>
      <c r="BK72" s="227"/>
    </row>
    <row r="73" spans="2:63" x14ac:dyDescent="0.2">
      <c r="B73" s="138">
        <f>'Solar prot device - data'!B73</f>
        <v>59</v>
      </c>
      <c r="C73" s="248" t="str">
        <f>IF('Solar prot device - data'!C73&lt;&gt;"","Glazing"&amp;" + "&amp;'Solar prot device - data'!C73,"")</f>
        <v/>
      </c>
      <c r="D73" s="249"/>
      <c r="E73" s="249"/>
      <c r="F73" s="255" t="str">
        <f>IF('Solar prot device - data'!D73&lt;&gt;"",'Solar prot device - data'!D73,"")</f>
        <v/>
      </c>
      <c r="G73" s="147" t="str">
        <f>IF('Solar prot device - data'!E73&lt;&gt;"",'Solar prot device - data'!E73,"")</f>
        <v/>
      </c>
      <c r="H73" s="143" t="str">
        <f>IF('Solar prot device - data'!F73&lt;&gt;"",'Solar prot device - data'!F73,"")</f>
        <v/>
      </c>
      <c r="I73" s="256" t="str">
        <f>IF('Solar prot device - data'!G73&lt;&gt;"",'Solar prot device - data'!G73,"")</f>
        <v/>
      </c>
      <c r="J73" s="142" t="str">
        <f t="shared" si="2"/>
        <v/>
      </c>
      <c r="K73" s="147" t="str">
        <f t="shared" si="3"/>
        <v/>
      </c>
      <c r="L73" s="147" t="str">
        <f t="shared" si="4"/>
        <v/>
      </c>
      <c r="M73" s="147" t="str">
        <f t="shared" si="5"/>
        <v/>
      </c>
      <c r="N73" s="145" t="str">
        <f t="shared" si="6"/>
        <v/>
      </c>
      <c r="O73" s="142" t="str">
        <f t="shared" si="7"/>
        <v/>
      </c>
      <c r="P73" s="147" t="str">
        <f t="shared" si="8"/>
        <v/>
      </c>
      <c r="Q73" s="147" t="str">
        <f t="shared" si="9"/>
        <v/>
      </c>
      <c r="R73" s="147" t="str">
        <f t="shared" si="10"/>
        <v/>
      </c>
      <c r="S73" s="145" t="str">
        <f t="shared" si="11"/>
        <v/>
      </c>
      <c r="T73" s="142" t="str">
        <f t="shared" si="12"/>
        <v/>
      </c>
      <c r="U73" s="147" t="str">
        <f t="shared" si="13"/>
        <v/>
      </c>
      <c r="V73" s="147" t="str">
        <f t="shared" si="14"/>
        <v/>
      </c>
      <c r="W73" s="147" t="str">
        <f t="shared" si="15"/>
        <v/>
      </c>
      <c r="X73" s="145" t="str">
        <f t="shared" si="16"/>
        <v/>
      </c>
      <c r="Y73" s="94"/>
      <c r="Z73" s="142" t="str">
        <f t="shared" si="17"/>
        <v/>
      </c>
      <c r="AA73" s="147" t="str">
        <f t="shared" si="18"/>
        <v/>
      </c>
      <c r="AB73" s="147" t="str">
        <f t="shared" si="19"/>
        <v/>
      </c>
      <c r="AC73" s="147" t="str">
        <f t="shared" si="20"/>
        <v/>
      </c>
      <c r="AD73" s="145" t="str">
        <f t="shared" si="21"/>
        <v/>
      </c>
      <c r="AE73" s="142" t="str">
        <f t="shared" si="22"/>
        <v/>
      </c>
      <c r="AF73" s="147" t="str">
        <f t="shared" si="23"/>
        <v/>
      </c>
      <c r="AG73" s="147" t="str">
        <f t="shared" si="24"/>
        <v/>
      </c>
      <c r="AH73" s="147" t="str">
        <f t="shared" si="25"/>
        <v/>
      </c>
      <c r="AI73" s="145" t="str">
        <f t="shared" si="26"/>
        <v/>
      </c>
      <c r="AJ73" s="94"/>
      <c r="AK73" s="142" t="str">
        <f t="shared" si="27"/>
        <v/>
      </c>
      <c r="AL73" s="147" t="str">
        <f t="shared" si="28"/>
        <v/>
      </c>
      <c r="AM73" s="147" t="str">
        <f t="shared" si="29"/>
        <v/>
      </c>
      <c r="AN73" s="147" t="str">
        <f t="shared" si="30"/>
        <v/>
      </c>
      <c r="AO73" s="145" t="str">
        <f t="shared" si="31"/>
        <v/>
      </c>
      <c r="AP73" s="142" t="str">
        <f t="shared" si="32"/>
        <v/>
      </c>
      <c r="AQ73" s="147" t="str">
        <f t="shared" si="33"/>
        <v/>
      </c>
      <c r="AR73" s="147" t="str">
        <f t="shared" si="34"/>
        <v/>
      </c>
      <c r="AS73" s="147" t="str">
        <f t="shared" si="35"/>
        <v/>
      </c>
      <c r="AT73" s="145" t="str">
        <f t="shared" si="36"/>
        <v/>
      </c>
      <c r="AU73" s="250"/>
      <c r="AV73" s="142" t="str">
        <f t="shared" si="37"/>
        <v/>
      </c>
      <c r="AW73" s="147" t="str">
        <f t="shared" si="38"/>
        <v/>
      </c>
      <c r="AX73" s="147" t="str">
        <f t="shared" si="39"/>
        <v/>
      </c>
      <c r="AY73" s="147" t="str">
        <f t="shared" si="40"/>
        <v/>
      </c>
      <c r="AZ73" s="145" t="str">
        <f t="shared" si="41"/>
        <v/>
      </c>
      <c r="BA73" s="142" t="str">
        <f t="shared" si="42"/>
        <v/>
      </c>
      <c r="BB73" s="147" t="str">
        <f t="shared" si="43"/>
        <v/>
      </c>
      <c r="BC73" s="147" t="str">
        <f t="shared" si="44"/>
        <v/>
      </c>
      <c r="BD73" s="147" t="str">
        <f t="shared" si="45"/>
        <v/>
      </c>
      <c r="BE73" s="145" t="str">
        <f t="shared" si="46"/>
        <v/>
      </c>
      <c r="BF73" s="142" t="str">
        <f t="shared" si="47"/>
        <v/>
      </c>
      <c r="BG73" s="147" t="str">
        <f t="shared" si="48"/>
        <v/>
      </c>
      <c r="BH73" s="147" t="str">
        <f t="shared" si="49"/>
        <v/>
      </c>
      <c r="BI73" s="147" t="str">
        <f t="shared" si="50"/>
        <v/>
      </c>
      <c r="BJ73" s="145" t="str">
        <f t="shared" si="51"/>
        <v/>
      </c>
      <c r="BK73" s="227"/>
    </row>
    <row r="74" spans="2:63" x14ac:dyDescent="0.2">
      <c r="B74" s="138">
        <f>'Solar prot device - data'!B74</f>
        <v>60</v>
      </c>
      <c r="C74" s="248" t="str">
        <f>IF('Solar prot device - data'!C74&lt;&gt;"","Glazing"&amp;" + "&amp;'Solar prot device - data'!C74,"")</f>
        <v/>
      </c>
      <c r="D74" s="249"/>
      <c r="E74" s="249"/>
      <c r="F74" s="255" t="str">
        <f>IF('Solar prot device - data'!D74&lt;&gt;"",'Solar prot device - data'!D74,"")</f>
        <v/>
      </c>
      <c r="G74" s="147" t="str">
        <f>IF('Solar prot device - data'!E74&lt;&gt;"",'Solar prot device - data'!E74,"")</f>
        <v/>
      </c>
      <c r="H74" s="143" t="str">
        <f>IF('Solar prot device - data'!F74&lt;&gt;"",'Solar prot device - data'!F74,"")</f>
        <v/>
      </c>
      <c r="I74" s="256" t="str">
        <f>IF('Solar prot device - data'!G74&lt;&gt;"",'Solar prot device - data'!G74,"")</f>
        <v/>
      </c>
      <c r="J74" s="142" t="str">
        <f t="shared" si="2"/>
        <v/>
      </c>
      <c r="K74" s="147" t="str">
        <f t="shared" si="3"/>
        <v/>
      </c>
      <c r="L74" s="147" t="str">
        <f t="shared" si="4"/>
        <v/>
      </c>
      <c r="M74" s="147" t="str">
        <f t="shared" si="5"/>
        <v/>
      </c>
      <c r="N74" s="145" t="str">
        <f t="shared" si="6"/>
        <v/>
      </c>
      <c r="O74" s="142" t="str">
        <f t="shared" si="7"/>
        <v/>
      </c>
      <c r="P74" s="147" t="str">
        <f t="shared" si="8"/>
        <v/>
      </c>
      <c r="Q74" s="147" t="str">
        <f t="shared" si="9"/>
        <v/>
      </c>
      <c r="R74" s="147" t="str">
        <f t="shared" si="10"/>
        <v/>
      </c>
      <c r="S74" s="145" t="str">
        <f t="shared" si="11"/>
        <v/>
      </c>
      <c r="T74" s="142" t="str">
        <f t="shared" si="12"/>
        <v/>
      </c>
      <c r="U74" s="147" t="str">
        <f t="shared" si="13"/>
        <v/>
      </c>
      <c r="V74" s="147" t="str">
        <f t="shared" si="14"/>
        <v/>
      </c>
      <c r="W74" s="147" t="str">
        <f t="shared" si="15"/>
        <v/>
      </c>
      <c r="X74" s="145" t="str">
        <f t="shared" si="16"/>
        <v/>
      </c>
      <c r="Y74" s="94"/>
      <c r="Z74" s="142" t="str">
        <f t="shared" si="17"/>
        <v/>
      </c>
      <c r="AA74" s="147" t="str">
        <f t="shared" si="18"/>
        <v/>
      </c>
      <c r="AB74" s="147" t="str">
        <f t="shared" si="19"/>
        <v/>
      </c>
      <c r="AC74" s="147" t="str">
        <f t="shared" si="20"/>
        <v/>
      </c>
      <c r="AD74" s="145" t="str">
        <f t="shared" si="21"/>
        <v/>
      </c>
      <c r="AE74" s="142" t="str">
        <f t="shared" si="22"/>
        <v/>
      </c>
      <c r="AF74" s="147" t="str">
        <f t="shared" si="23"/>
        <v/>
      </c>
      <c r="AG74" s="147" t="str">
        <f t="shared" si="24"/>
        <v/>
      </c>
      <c r="AH74" s="147" t="str">
        <f t="shared" si="25"/>
        <v/>
      </c>
      <c r="AI74" s="145" t="str">
        <f t="shared" si="26"/>
        <v/>
      </c>
      <c r="AJ74" s="94"/>
      <c r="AK74" s="142" t="str">
        <f t="shared" si="27"/>
        <v/>
      </c>
      <c r="AL74" s="147" t="str">
        <f t="shared" si="28"/>
        <v/>
      </c>
      <c r="AM74" s="147" t="str">
        <f t="shared" si="29"/>
        <v/>
      </c>
      <c r="AN74" s="147" t="str">
        <f t="shared" si="30"/>
        <v/>
      </c>
      <c r="AO74" s="145" t="str">
        <f t="shared" si="31"/>
        <v/>
      </c>
      <c r="AP74" s="142" t="str">
        <f t="shared" si="32"/>
        <v/>
      </c>
      <c r="AQ74" s="147" t="str">
        <f t="shared" si="33"/>
        <v/>
      </c>
      <c r="AR74" s="147" t="str">
        <f t="shared" si="34"/>
        <v/>
      </c>
      <c r="AS74" s="147" t="str">
        <f t="shared" si="35"/>
        <v/>
      </c>
      <c r="AT74" s="145" t="str">
        <f t="shared" si="36"/>
        <v/>
      </c>
      <c r="AU74" s="250"/>
      <c r="AV74" s="142" t="str">
        <f t="shared" si="37"/>
        <v/>
      </c>
      <c r="AW74" s="147" t="str">
        <f t="shared" si="38"/>
        <v/>
      </c>
      <c r="AX74" s="147" t="str">
        <f t="shared" si="39"/>
        <v/>
      </c>
      <c r="AY74" s="147" t="str">
        <f t="shared" si="40"/>
        <v/>
      </c>
      <c r="AZ74" s="145" t="str">
        <f t="shared" si="41"/>
        <v/>
      </c>
      <c r="BA74" s="142" t="str">
        <f t="shared" si="42"/>
        <v/>
      </c>
      <c r="BB74" s="147" t="str">
        <f t="shared" si="43"/>
        <v/>
      </c>
      <c r="BC74" s="147" t="str">
        <f t="shared" si="44"/>
        <v/>
      </c>
      <c r="BD74" s="147" t="str">
        <f t="shared" si="45"/>
        <v/>
      </c>
      <c r="BE74" s="145" t="str">
        <f t="shared" si="46"/>
        <v/>
      </c>
      <c r="BF74" s="142" t="str">
        <f t="shared" si="47"/>
        <v/>
      </c>
      <c r="BG74" s="147" t="str">
        <f t="shared" si="48"/>
        <v/>
      </c>
      <c r="BH74" s="147" t="str">
        <f t="shared" si="49"/>
        <v/>
      </c>
      <c r="BI74" s="147" t="str">
        <f t="shared" si="50"/>
        <v/>
      </c>
      <c r="BJ74" s="145" t="str">
        <f t="shared" si="51"/>
        <v/>
      </c>
      <c r="BK74" s="227"/>
    </row>
    <row r="75" spans="2:63" x14ac:dyDescent="0.2">
      <c r="B75" s="138">
        <f>'Solar prot device - data'!B75</f>
        <v>61</v>
      </c>
      <c r="C75" s="248" t="str">
        <f>IF('Solar prot device - data'!C75&lt;&gt;"","Glazing"&amp;" + "&amp;'Solar prot device - data'!C75,"")</f>
        <v/>
      </c>
      <c r="D75" s="249"/>
      <c r="E75" s="249"/>
      <c r="F75" s="255" t="str">
        <f>IF('Solar prot device - data'!D75&lt;&gt;"",'Solar prot device - data'!D75,"")</f>
        <v/>
      </c>
      <c r="G75" s="147" t="str">
        <f>IF('Solar prot device - data'!E75&lt;&gt;"",'Solar prot device - data'!E75,"")</f>
        <v/>
      </c>
      <c r="H75" s="143" t="str">
        <f>IF('Solar prot device - data'!F75&lt;&gt;"",'Solar prot device - data'!F75,"")</f>
        <v/>
      </c>
      <c r="I75" s="256" t="str">
        <f>IF('Solar prot device - data'!G75&lt;&gt;"",'Solar prot device - data'!G75,"")</f>
        <v/>
      </c>
      <c r="J75" s="142" t="str">
        <f t="shared" si="2"/>
        <v/>
      </c>
      <c r="K75" s="147" t="str">
        <f t="shared" si="3"/>
        <v/>
      </c>
      <c r="L75" s="147" t="str">
        <f t="shared" si="4"/>
        <v/>
      </c>
      <c r="M75" s="147" t="str">
        <f t="shared" si="5"/>
        <v/>
      </c>
      <c r="N75" s="145" t="str">
        <f t="shared" si="6"/>
        <v/>
      </c>
      <c r="O75" s="142" t="str">
        <f t="shared" si="7"/>
        <v/>
      </c>
      <c r="P75" s="147" t="str">
        <f t="shared" si="8"/>
        <v/>
      </c>
      <c r="Q75" s="147" t="str">
        <f t="shared" si="9"/>
        <v/>
      </c>
      <c r="R75" s="147" t="str">
        <f t="shared" si="10"/>
        <v/>
      </c>
      <c r="S75" s="145" t="str">
        <f t="shared" si="11"/>
        <v/>
      </c>
      <c r="T75" s="142" t="str">
        <f t="shared" si="12"/>
        <v/>
      </c>
      <c r="U75" s="147" t="str">
        <f t="shared" si="13"/>
        <v/>
      </c>
      <c r="V75" s="147" t="str">
        <f t="shared" si="14"/>
        <v/>
      </c>
      <c r="W75" s="147" t="str">
        <f t="shared" si="15"/>
        <v/>
      </c>
      <c r="X75" s="145" t="str">
        <f t="shared" si="16"/>
        <v/>
      </c>
      <c r="Y75" s="94"/>
      <c r="Z75" s="142" t="str">
        <f t="shared" si="17"/>
        <v/>
      </c>
      <c r="AA75" s="147" t="str">
        <f t="shared" si="18"/>
        <v/>
      </c>
      <c r="AB75" s="147" t="str">
        <f t="shared" si="19"/>
        <v/>
      </c>
      <c r="AC75" s="147" t="str">
        <f t="shared" si="20"/>
        <v/>
      </c>
      <c r="AD75" s="145" t="str">
        <f t="shared" si="21"/>
        <v/>
      </c>
      <c r="AE75" s="142" t="str">
        <f t="shared" si="22"/>
        <v/>
      </c>
      <c r="AF75" s="147" t="str">
        <f t="shared" si="23"/>
        <v/>
      </c>
      <c r="AG75" s="147" t="str">
        <f t="shared" si="24"/>
        <v/>
      </c>
      <c r="AH75" s="147" t="str">
        <f t="shared" si="25"/>
        <v/>
      </c>
      <c r="AI75" s="145" t="str">
        <f t="shared" si="26"/>
        <v/>
      </c>
      <c r="AJ75" s="94"/>
      <c r="AK75" s="142" t="str">
        <f t="shared" si="27"/>
        <v/>
      </c>
      <c r="AL75" s="147" t="str">
        <f t="shared" si="28"/>
        <v/>
      </c>
      <c r="AM75" s="147" t="str">
        <f t="shared" si="29"/>
        <v/>
      </c>
      <c r="AN75" s="147" t="str">
        <f t="shared" si="30"/>
        <v/>
      </c>
      <c r="AO75" s="145" t="str">
        <f t="shared" si="31"/>
        <v/>
      </c>
      <c r="AP75" s="142" t="str">
        <f t="shared" si="32"/>
        <v/>
      </c>
      <c r="AQ75" s="147" t="str">
        <f t="shared" si="33"/>
        <v/>
      </c>
      <c r="AR75" s="147" t="str">
        <f t="shared" si="34"/>
        <v/>
      </c>
      <c r="AS75" s="147" t="str">
        <f t="shared" si="35"/>
        <v/>
      </c>
      <c r="AT75" s="145" t="str">
        <f t="shared" si="36"/>
        <v/>
      </c>
      <c r="AU75" s="250"/>
      <c r="AV75" s="142" t="str">
        <f t="shared" si="37"/>
        <v/>
      </c>
      <c r="AW75" s="147" t="str">
        <f t="shared" si="38"/>
        <v/>
      </c>
      <c r="AX75" s="147" t="str">
        <f t="shared" si="39"/>
        <v/>
      </c>
      <c r="AY75" s="147" t="str">
        <f t="shared" si="40"/>
        <v/>
      </c>
      <c r="AZ75" s="145" t="str">
        <f t="shared" si="41"/>
        <v/>
      </c>
      <c r="BA75" s="142" t="str">
        <f t="shared" si="42"/>
        <v/>
      </c>
      <c r="BB75" s="147" t="str">
        <f t="shared" si="43"/>
        <v/>
      </c>
      <c r="BC75" s="147" t="str">
        <f t="shared" si="44"/>
        <v/>
      </c>
      <c r="BD75" s="147" t="str">
        <f t="shared" si="45"/>
        <v/>
      </c>
      <c r="BE75" s="145" t="str">
        <f t="shared" si="46"/>
        <v/>
      </c>
      <c r="BF75" s="142" t="str">
        <f t="shared" si="47"/>
        <v/>
      </c>
      <c r="BG75" s="147" t="str">
        <f t="shared" si="48"/>
        <v/>
      </c>
      <c r="BH75" s="147" t="str">
        <f t="shared" si="49"/>
        <v/>
      </c>
      <c r="BI75" s="147" t="str">
        <f t="shared" si="50"/>
        <v/>
      </c>
      <c r="BJ75" s="145" t="str">
        <f t="shared" si="51"/>
        <v/>
      </c>
      <c r="BK75" s="227"/>
    </row>
    <row r="76" spans="2:63" x14ac:dyDescent="0.2">
      <c r="B76" s="138">
        <f>'Solar prot device - data'!B76</f>
        <v>62</v>
      </c>
      <c r="C76" s="248" t="str">
        <f>IF('Solar prot device - data'!C76&lt;&gt;"","Glazing"&amp;" + "&amp;'Solar prot device - data'!C76,"")</f>
        <v/>
      </c>
      <c r="D76" s="249"/>
      <c r="E76" s="249"/>
      <c r="F76" s="255" t="str">
        <f>IF('Solar prot device - data'!D76&lt;&gt;"",'Solar prot device - data'!D76,"")</f>
        <v/>
      </c>
      <c r="G76" s="147" t="str">
        <f>IF('Solar prot device - data'!E76&lt;&gt;"",'Solar prot device - data'!E76,"")</f>
        <v/>
      </c>
      <c r="H76" s="143" t="str">
        <f>IF('Solar prot device - data'!F76&lt;&gt;"",'Solar prot device - data'!F76,"")</f>
        <v/>
      </c>
      <c r="I76" s="256" t="str">
        <f>IF('Solar prot device - data'!G76&lt;&gt;"",'Solar prot device - data'!G76,"")</f>
        <v/>
      </c>
      <c r="J76" s="142" t="str">
        <f t="shared" si="2"/>
        <v/>
      </c>
      <c r="K76" s="147" t="str">
        <f t="shared" si="3"/>
        <v/>
      </c>
      <c r="L76" s="147" t="str">
        <f t="shared" si="4"/>
        <v/>
      </c>
      <c r="M76" s="147" t="str">
        <f t="shared" si="5"/>
        <v/>
      </c>
      <c r="N76" s="145" t="str">
        <f t="shared" si="6"/>
        <v/>
      </c>
      <c r="O76" s="142" t="str">
        <f t="shared" si="7"/>
        <v/>
      </c>
      <c r="P76" s="147" t="str">
        <f t="shared" si="8"/>
        <v/>
      </c>
      <c r="Q76" s="147" t="str">
        <f t="shared" si="9"/>
        <v/>
      </c>
      <c r="R76" s="147" t="str">
        <f t="shared" si="10"/>
        <v/>
      </c>
      <c r="S76" s="145" t="str">
        <f t="shared" si="11"/>
        <v/>
      </c>
      <c r="T76" s="142" t="str">
        <f t="shared" si="12"/>
        <v/>
      </c>
      <c r="U76" s="147" t="str">
        <f t="shared" si="13"/>
        <v/>
      </c>
      <c r="V76" s="147" t="str">
        <f t="shared" si="14"/>
        <v/>
      </c>
      <c r="W76" s="147" t="str">
        <f t="shared" si="15"/>
        <v/>
      </c>
      <c r="X76" s="145" t="str">
        <f t="shared" si="16"/>
        <v/>
      </c>
      <c r="Y76" s="94"/>
      <c r="Z76" s="142" t="str">
        <f t="shared" si="17"/>
        <v/>
      </c>
      <c r="AA76" s="147" t="str">
        <f t="shared" si="18"/>
        <v/>
      </c>
      <c r="AB76" s="147" t="str">
        <f t="shared" si="19"/>
        <v/>
      </c>
      <c r="AC76" s="147" t="str">
        <f t="shared" si="20"/>
        <v/>
      </c>
      <c r="AD76" s="145" t="str">
        <f t="shared" si="21"/>
        <v/>
      </c>
      <c r="AE76" s="142" t="str">
        <f t="shared" si="22"/>
        <v/>
      </c>
      <c r="AF76" s="147" t="str">
        <f t="shared" si="23"/>
        <v/>
      </c>
      <c r="AG76" s="147" t="str">
        <f t="shared" si="24"/>
        <v/>
      </c>
      <c r="AH76" s="147" t="str">
        <f t="shared" si="25"/>
        <v/>
      </c>
      <c r="AI76" s="145" t="str">
        <f t="shared" si="26"/>
        <v/>
      </c>
      <c r="AJ76" s="94"/>
      <c r="AK76" s="142" t="str">
        <f t="shared" si="27"/>
        <v/>
      </c>
      <c r="AL76" s="147" t="str">
        <f t="shared" si="28"/>
        <v/>
      </c>
      <c r="AM76" s="147" t="str">
        <f t="shared" si="29"/>
        <v/>
      </c>
      <c r="AN76" s="147" t="str">
        <f t="shared" si="30"/>
        <v/>
      </c>
      <c r="AO76" s="145" t="str">
        <f t="shared" si="31"/>
        <v/>
      </c>
      <c r="AP76" s="142" t="str">
        <f t="shared" si="32"/>
        <v/>
      </c>
      <c r="AQ76" s="147" t="str">
        <f t="shared" si="33"/>
        <v/>
      </c>
      <c r="AR76" s="147" t="str">
        <f t="shared" si="34"/>
        <v/>
      </c>
      <c r="AS76" s="147" t="str">
        <f t="shared" si="35"/>
        <v/>
      </c>
      <c r="AT76" s="145" t="str">
        <f t="shared" si="36"/>
        <v/>
      </c>
      <c r="AU76" s="250"/>
      <c r="AV76" s="142" t="str">
        <f t="shared" si="37"/>
        <v/>
      </c>
      <c r="AW76" s="147" t="str">
        <f t="shared" si="38"/>
        <v/>
      </c>
      <c r="AX76" s="147" t="str">
        <f t="shared" si="39"/>
        <v/>
      </c>
      <c r="AY76" s="147" t="str">
        <f t="shared" si="40"/>
        <v/>
      </c>
      <c r="AZ76" s="145" t="str">
        <f t="shared" si="41"/>
        <v/>
      </c>
      <c r="BA76" s="142" t="str">
        <f t="shared" si="42"/>
        <v/>
      </c>
      <c r="BB76" s="147" t="str">
        <f t="shared" si="43"/>
        <v/>
      </c>
      <c r="BC76" s="147" t="str">
        <f t="shared" si="44"/>
        <v/>
      </c>
      <c r="BD76" s="147" t="str">
        <f t="shared" si="45"/>
        <v/>
      </c>
      <c r="BE76" s="145" t="str">
        <f t="shared" si="46"/>
        <v/>
      </c>
      <c r="BF76" s="142" t="str">
        <f t="shared" si="47"/>
        <v/>
      </c>
      <c r="BG76" s="147" t="str">
        <f t="shared" si="48"/>
        <v/>
      </c>
      <c r="BH76" s="147" t="str">
        <f t="shared" si="49"/>
        <v/>
      </c>
      <c r="BI76" s="147" t="str">
        <f t="shared" si="50"/>
        <v/>
      </c>
      <c r="BJ76" s="145" t="str">
        <f t="shared" si="51"/>
        <v/>
      </c>
      <c r="BK76" s="227"/>
    </row>
    <row r="77" spans="2:63" x14ac:dyDescent="0.2">
      <c r="B77" s="138">
        <f>'Solar prot device - data'!B77</f>
        <v>63</v>
      </c>
      <c r="C77" s="248" t="str">
        <f>IF('Solar prot device - data'!C77&lt;&gt;"","Glazing"&amp;" + "&amp;'Solar prot device - data'!C77,"")</f>
        <v/>
      </c>
      <c r="D77" s="249"/>
      <c r="E77" s="249"/>
      <c r="F77" s="255" t="str">
        <f>IF('Solar prot device - data'!D77&lt;&gt;"",'Solar prot device - data'!D77,"")</f>
        <v/>
      </c>
      <c r="G77" s="147" t="str">
        <f>IF('Solar prot device - data'!E77&lt;&gt;"",'Solar prot device - data'!E77,"")</f>
        <v/>
      </c>
      <c r="H77" s="143" t="str">
        <f>IF('Solar prot device - data'!F77&lt;&gt;"",'Solar prot device - data'!F77,"")</f>
        <v/>
      </c>
      <c r="I77" s="256" t="str">
        <f>IF('Solar prot device - data'!G77&lt;&gt;"",'Solar prot device - data'!G77,"")</f>
        <v/>
      </c>
      <c r="J77" s="142" t="str">
        <f t="shared" si="2"/>
        <v/>
      </c>
      <c r="K77" s="147" t="str">
        <f t="shared" si="3"/>
        <v/>
      </c>
      <c r="L77" s="147" t="str">
        <f t="shared" si="4"/>
        <v/>
      </c>
      <c r="M77" s="147" t="str">
        <f t="shared" si="5"/>
        <v/>
      </c>
      <c r="N77" s="145" t="str">
        <f t="shared" si="6"/>
        <v/>
      </c>
      <c r="O77" s="142" t="str">
        <f t="shared" si="7"/>
        <v/>
      </c>
      <c r="P77" s="147" t="str">
        <f t="shared" si="8"/>
        <v/>
      </c>
      <c r="Q77" s="147" t="str">
        <f t="shared" si="9"/>
        <v/>
      </c>
      <c r="R77" s="147" t="str">
        <f t="shared" si="10"/>
        <v/>
      </c>
      <c r="S77" s="145" t="str">
        <f t="shared" si="11"/>
        <v/>
      </c>
      <c r="T77" s="142" t="str">
        <f t="shared" si="12"/>
        <v/>
      </c>
      <c r="U77" s="147" t="str">
        <f t="shared" si="13"/>
        <v/>
      </c>
      <c r="V77" s="147" t="str">
        <f t="shared" si="14"/>
        <v/>
      </c>
      <c r="W77" s="147" t="str">
        <f t="shared" si="15"/>
        <v/>
      </c>
      <c r="X77" s="145" t="str">
        <f t="shared" si="16"/>
        <v/>
      </c>
      <c r="Y77" s="94"/>
      <c r="Z77" s="142" t="str">
        <f t="shared" si="17"/>
        <v/>
      </c>
      <c r="AA77" s="147" t="str">
        <f t="shared" si="18"/>
        <v/>
      </c>
      <c r="AB77" s="147" t="str">
        <f t="shared" si="19"/>
        <v/>
      </c>
      <c r="AC77" s="147" t="str">
        <f t="shared" si="20"/>
        <v/>
      </c>
      <c r="AD77" s="145" t="str">
        <f t="shared" si="21"/>
        <v/>
      </c>
      <c r="AE77" s="142" t="str">
        <f t="shared" si="22"/>
        <v/>
      </c>
      <c r="AF77" s="147" t="str">
        <f t="shared" si="23"/>
        <v/>
      </c>
      <c r="AG77" s="147" t="str">
        <f t="shared" si="24"/>
        <v/>
      </c>
      <c r="AH77" s="147" t="str">
        <f t="shared" si="25"/>
        <v/>
      </c>
      <c r="AI77" s="145" t="str">
        <f t="shared" si="26"/>
        <v/>
      </c>
      <c r="AJ77" s="94"/>
      <c r="AK77" s="142" t="str">
        <f t="shared" si="27"/>
        <v/>
      </c>
      <c r="AL77" s="147" t="str">
        <f t="shared" si="28"/>
        <v/>
      </c>
      <c r="AM77" s="147" t="str">
        <f t="shared" si="29"/>
        <v/>
      </c>
      <c r="AN77" s="147" t="str">
        <f t="shared" si="30"/>
        <v/>
      </c>
      <c r="AO77" s="145" t="str">
        <f t="shared" si="31"/>
        <v/>
      </c>
      <c r="AP77" s="142" t="str">
        <f t="shared" si="32"/>
        <v/>
      </c>
      <c r="AQ77" s="147" t="str">
        <f t="shared" si="33"/>
        <v/>
      </c>
      <c r="AR77" s="147" t="str">
        <f t="shared" si="34"/>
        <v/>
      </c>
      <c r="AS77" s="147" t="str">
        <f t="shared" si="35"/>
        <v/>
      </c>
      <c r="AT77" s="145" t="str">
        <f t="shared" si="36"/>
        <v/>
      </c>
      <c r="AU77" s="250"/>
      <c r="AV77" s="142" t="str">
        <f t="shared" si="37"/>
        <v/>
      </c>
      <c r="AW77" s="147" t="str">
        <f t="shared" si="38"/>
        <v/>
      </c>
      <c r="AX77" s="147" t="str">
        <f t="shared" si="39"/>
        <v/>
      </c>
      <c r="AY77" s="147" t="str">
        <f t="shared" si="40"/>
        <v/>
      </c>
      <c r="AZ77" s="145" t="str">
        <f t="shared" si="41"/>
        <v/>
      </c>
      <c r="BA77" s="142" t="str">
        <f t="shared" si="42"/>
        <v/>
      </c>
      <c r="BB77" s="147" t="str">
        <f t="shared" si="43"/>
        <v/>
      </c>
      <c r="BC77" s="147" t="str">
        <f t="shared" si="44"/>
        <v/>
      </c>
      <c r="BD77" s="147" t="str">
        <f t="shared" si="45"/>
        <v/>
      </c>
      <c r="BE77" s="145" t="str">
        <f t="shared" si="46"/>
        <v/>
      </c>
      <c r="BF77" s="142" t="str">
        <f t="shared" si="47"/>
        <v/>
      </c>
      <c r="BG77" s="147" t="str">
        <f t="shared" si="48"/>
        <v/>
      </c>
      <c r="BH77" s="147" t="str">
        <f t="shared" si="49"/>
        <v/>
      </c>
      <c r="BI77" s="147" t="str">
        <f t="shared" si="50"/>
        <v/>
      </c>
      <c r="BJ77" s="145" t="str">
        <f t="shared" si="51"/>
        <v/>
      </c>
      <c r="BK77" s="227"/>
    </row>
    <row r="78" spans="2:63" x14ac:dyDescent="0.2">
      <c r="B78" s="138">
        <f>'Solar prot device - data'!B78</f>
        <v>64</v>
      </c>
      <c r="C78" s="248" t="str">
        <f>IF('Solar prot device - data'!C78&lt;&gt;"","Glazing"&amp;" + "&amp;'Solar prot device - data'!C78,"")</f>
        <v/>
      </c>
      <c r="D78" s="249"/>
      <c r="E78" s="249"/>
      <c r="F78" s="255" t="str">
        <f>IF('Solar prot device - data'!D78&lt;&gt;"",'Solar prot device - data'!D78,"")</f>
        <v/>
      </c>
      <c r="G78" s="147" t="str">
        <f>IF('Solar prot device - data'!E78&lt;&gt;"",'Solar prot device - data'!E78,"")</f>
        <v/>
      </c>
      <c r="H78" s="143" t="str">
        <f>IF('Solar prot device - data'!F78&lt;&gt;"",'Solar prot device - data'!F78,"")</f>
        <v/>
      </c>
      <c r="I78" s="256" t="str">
        <f>IF('Solar prot device - data'!G78&lt;&gt;"",'Solar prot device - data'!G78,"")</f>
        <v/>
      </c>
      <c r="J78" s="142" t="str">
        <f t="shared" si="2"/>
        <v/>
      </c>
      <c r="K78" s="147" t="str">
        <f t="shared" si="3"/>
        <v/>
      </c>
      <c r="L78" s="147" t="str">
        <f t="shared" si="4"/>
        <v/>
      </c>
      <c r="M78" s="147" t="str">
        <f t="shared" si="5"/>
        <v/>
      </c>
      <c r="N78" s="145" t="str">
        <f t="shared" si="6"/>
        <v/>
      </c>
      <c r="O78" s="142" t="str">
        <f t="shared" si="7"/>
        <v/>
      </c>
      <c r="P78" s="147" t="str">
        <f t="shared" si="8"/>
        <v/>
      </c>
      <c r="Q78" s="147" t="str">
        <f t="shared" si="9"/>
        <v/>
      </c>
      <c r="R78" s="147" t="str">
        <f t="shared" si="10"/>
        <v/>
      </c>
      <c r="S78" s="145" t="str">
        <f t="shared" si="11"/>
        <v/>
      </c>
      <c r="T78" s="142" t="str">
        <f t="shared" si="12"/>
        <v/>
      </c>
      <c r="U78" s="147" t="str">
        <f t="shared" si="13"/>
        <v/>
      </c>
      <c r="V78" s="147" t="str">
        <f t="shared" si="14"/>
        <v/>
      </c>
      <c r="W78" s="147" t="str">
        <f t="shared" si="15"/>
        <v/>
      </c>
      <c r="X78" s="145" t="str">
        <f t="shared" si="16"/>
        <v/>
      </c>
      <c r="Y78" s="94"/>
      <c r="Z78" s="142" t="str">
        <f t="shared" si="17"/>
        <v/>
      </c>
      <c r="AA78" s="147" t="str">
        <f t="shared" si="18"/>
        <v/>
      </c>
      <c r="AB78" s="147" t="str">
        <f t="shared" si="19"/>
        <v/>
      </c>
      <c r="AC78" s="147" t="str">
        <f t="shared" si="20"/>
        <v/>
      </c>
      <c r="AD78" s="145" t="str">
        <f t="shared" si="21"/>
        <v/>
      </c>
      <c r="AE78" s="142" t="str">
        <f t="shared" si="22"/>
        <v/>
      </c>
      <c r="AF78" s="147" t="str">
        <f t="shared" si="23"/>
        <v/>
      </c>
      <c r="AG78" s="147" t="str">
        <f t="shared" si="24"/>
        <v/>
      </c>
      <c r="AH78" s="147" t="str">
        <f t="shared" si="25"/>
        <v/>
      </c>
      <c r="AI78" s="145" t="str">
        <f t="shared" si="26"/>
        <v/>
      </c>
      <c r="AJ78" s="94"/>
      <c r="AK78" s="142" t="str">
        <f t="shared" si="27"/>
        <v/>
      </c>
      <c r="AL78" s="147" t="str">
        <f t="shared" si="28"/>
        <v/>
      </c>
      <c r="AM78" s="147" t="str">
        <f t="shared" si="29"/>
        <v/>
      </c>
      <c r="AN78" s="147" t="str">
        <f t="shared" si="30"/>
        <v/>
      </c>
      <c r="AO78" s="145" t="str">
        <f t="shared" si="31"/>
        <v/>
      </c>
      <c r="AP78" s="142" t="str">
        <f t="shared" si="32"/>
        <v/>
      </c>
      <c r="AQ78" s="147" t="str">
        <f t="shared" si="33"/>
        <v/>
      </c>
      <c r="AR78" s="147" t="str">
        <f t="shared" si="34"/>
        <v/>
      </c>
      <c r="AS78" s="147" t="str">
        <f t="shared" si="35"/>
        <v/>
      </c>
      <c r="AT78" s="145" t="str">
        <f t="shared" si="36"/>
        <v/>
      </c>
      <c r="AU78" s="250"/>
      <c r="AV78" s="142" t="str">
        <f t="shared" si="37"/>
        <v/>
      </c>
      <c r="AW78" s="147" t="str">
        <f t="shared" si="38"/>
        <v/>
      </c>
      <c r="AX78" s="147" t="str">
        <f t="shared" si="39"/>
        <v/>
      </c>
      <c r="AY78" s="147" t="str">
        <f t="shared" si="40"/>
        <v/>
      </c>
      <c r="AZ78" s="145" t="str">
        <f t="shared" si="41"/>
        <v/>
      </c>
      <c r="BA78" s="142" t="str">
        <f t="shared" si="42"/>
        <v/>
      </c>
      <c r="BB78" s="147" t="str">
        <f t="shared" si="43"/>
        <v/>
      </c>
      <c r="BC78" s="147" t="str">
        <f t="shared" si="44"/>
        <v/>
      </c>
      <c r="BD78" s="147" t="str">
        <f t="shared" si="45"/>
        <v/>
      </c>
      <c r="BE78" s="145" t="str">
        <f t="shared" si="46"/>
        <v/>
      </c>
      <c r="BF78" s="142" t="str">
        <f t="shared" si="47"/>
        <v/>
      </c>
      <c r="BG78" s="147" t="str">
        <f t="shared" si="48"/>
        <v/>
      </c>
      <c r="BH78" s="147" t="str">
        <f t="shared" si="49"/>
        <v/>
      </c>
      <c r="BI78" s="147" t="str">
        <f t="shared" si="50"/>
        <v/>
      </c>
      <c r="BJ78" s="145" t="str">
        <f t="shared" si="51"/>
        <v/>
      </c>
      <c r="BK78" s="227"/>
    </row>
    <row r="79" spans="2:63" x14ac:dyDescent="0.2">
      <c r="B79" s="138">
        <f>'Solar prot device - data'!B79</f>
        <v>65</v>
      </c>
      <c r="C79" s="248" t="str">
        <f>IF('Solar prot device - data'!C79&lt;&gt;"","Glazing"&amp;" + "&amp;'Solar prot device - data'!C79,"")</f>
        <v/>
      </c>
      <c r="D79" s="249"/>
      <c r="E79" s="249"/>
      <c r="F79" s="255" t="str">
        <f>IF('Solar prot device - data'!D79&lt;&gt;"",'Solar prot device - data'!D79,"")</f>
        <v/>
      </c>
      <c r="G79" s="147" t="str">
        <f>IF('Solar prot device - data'!E79&lt;&gt;"",'Solar prot device - data'!E79,"")</f>
        <v/>
      </c>
      <c r="H79" s="143" t="str">
        <f>IF('Solar prot device - data'!F79&lt;&gt;"",'Solar prot device - data'!F79,"")</f>
        <v/>
      </c>
      <c r="I79" s="256" t="str">
        <f>IF('Solar prot device - data'!G79&lt;&gt;"",'Solar prot device - data'!G79,"")</f>
        <v/>
      </c>
      <c r="J79" s="142" t="str">
        <f t="shared" si="2"/>
        <v/>
      </c>
      <c r="K79" s="147" t="str">
        <f t="shared" si="3"/>
        <v/>
      </c>
      <c r="L79" s="147" t="str">
        <f t="shared" si="4"/>
        <v/>
      </c>
      <c r="M79" s="147" t="str">
        <f t="shared" si="5"/>
        <v/>
      </c>
      <c r="N79" s="145" t="str">
        <f t="shared" si="6"/>
        <v/>
      </c>
      <c r="O79" s="142" t="str">
        <f t="shared" si="7"/>
        <v/>
      </c>
      <c r="P79" s="147" t="str">
        <f t="shared" si="8"/>
        <v/>
      </c>
      <c r="Q79" s="147" t="str">
        <f t="shared" si="9"/>
        <v/>
      </c>
      <c r="R79" s="147" t="str">
        <f t="shared" si="10"/>
        <v/>
      </c>
      <c r="S79" s="145" t="str">
        <f t="shared" si="11"/>
        <v/>
      </c>
      <c r="T79" s="142" t="str">
        <f t="shared" si="12"/>
        <v/>
      </c>
      <c r="U79" s="147" t="str">
        <f t="shared" si="13"/>
        <v/>
      </c>
      <c r="V79" s="147" t="str">
        <f t="shared" si="14"/>
        <v/>
      </c>
      <c r="W79" s="147" t="str">
        <f t="shared" si="15"/>
        <v/>
      </c>
      <c r="X79" s="145" t="str">
        <f t="shared" si="16"/>
        <v/>
      </c>
      <c r="Y79" s="94"/>
      <c r="Z79" s="142" t="str">
        <f t="shared" si="17"/>
        <v/>
      </c>
      <c r="AA79" s="147" t="str">
        <f t="shared" si="18"/>
        <v/>
      </c>
      <c r="AB79" s="147" t="str">
        <f t="shared" si="19"/>
        <v/>
      </c>
      <c r="AC79" s="147" t="str">
        <f t="shared" si="20"/>
        <v/>
      </c>
      <c r="AD79" s="145" t="str">
        <f t="shared" si="21"/>
        <v/>
      </c>
      <c r="AE79" s="142" t="str">
        <f t="shared" si="22"/>
        <v/>
      </c>
      <c r="AF79" s="147" t="str">
        <f t="shared" si="23"/>
        <v/>
      </c>
      <c r="AG79" s="147" t="str">
        <f t="shared" si="24"/>
        <v/>
      </c>
      <c r="AH79" s="147" t="str">
        <f t="shared" si="25"/>
        <v/>
      </c>
      <c r="AI79" s="145" t="str">
        <f t="shared" si="26"/>
        <v/>
      </c>
      <c r="AJ79" s="94"/>
      <c r="AK79" s="142" t="str">
        <f t="shared" si="27"/>
        <v/>
      </c>
      <c r="AL79" s="147" t="str">
        <f t="shared" si="28"/>
        <v/>
      </c>
      <c r="AM79" s="147" t="str">
        <f t="shared" si="29"/>
        <v/>
      </c>
      <c r="AN79" s="147" t="str">
        <f t="shared" si="30"/>
        <v/>
      </c>
      <c r="AO79" s="145" t="str">
        <f t="shared" si="31"/>
        <v/>
      </c>
      <c r="AP79" s="142" t="str">
        <f t="shared" si="32"/>
        <v/>
      </c>
      <c r="AQ79" s="147" t="str">
        <f t="shared" si="33"/>
        <v/>
      </c>
      <c r="AR79" s="147" t="str">
        <f t="shared" si="34"/>
        <v/>
      </c>
      <c r="AS79" s="147" t="str">
        <f t="shared" si="35"/>
        <v/>
      </c>
      <c r="AT79" s="145" t="str">
        <f t="shared" si="36"/>
        <v/>
      </c>
      <c r="AU79" s="250"/>
      <c r="AV79" s="142" t="str">
        <f t="shared" si="37"/>
        <v/>
      </c>
      <c r="AW79" s="147" t="str">
        <f t="shared" si="38"/>
        <v/>
      </c>
      <c r="AX79" s="147" t="str">
        <f t="shared" si="39"/>
        <v/>
      </c>
      <c r="AY79" s="147" t="str">
        <f t="shared" si="40"/>
        <v/>
      </c>
      <c r="AZ79" s="145" t="str">
        <f t="shared" si="41"/>
        <v/>
      </c>
      <c r="BA79" s="142" t="str">
        <f t="shared" si="42"/>
        <v/>
      </c>
      <c r="BB79" s="147" t="str">
        <f t="shared" si="43"/>
        <v/>
      </c>
      <c r="BC79" s="147" t="str">
        <f t="shared" si="44"/>
        <v/>
      </c>
      <c r="BD79" s="147" t="str">
        <f t="shared" si="45"/>
        <v/>
      </c>
      <c r="BE79" s="145" t="str">
        <f t="shared" si="46"/>
        <v/>
      </c>
      <c r="BF79" s="142" t="str">
        <f t="shared" si="47"/>
        <v/>
      </c>
      <c r="BG79" s="147" t="str">
        <f t="shared" si="48"/>
        <v/>
      </c>
      <c r="BH79" s="147" t="str">
        <f t="shared" si="49"/>
        <v/>
      </c>
      <c r="BI79" s="147" t="str">
        <f t="shared" si="50"/>
        <v/>
      </c>
      <c r="BJ79" s="145" t="str">
        <f t="shared" si="51"/>
        <v/>
      </c>
      <c r="BK79" s="227"/>
    </row>
    <row r="80" spans="2:63" x14ac:dyDescent="0.2">
      <c r="B80" s="138">
        <f>'Solar prot device - data'!B80</f>
        <v>66</v>
      </c>
      <c r="C80" s="248" t="str">
        <f>IF('Solar prot device - data'!C80&lt;&gt;"","Glazing"&amp;" + "&amp;'Solar prot device - data'!C80,"")</f>
        <v/>
      </c>
      <c r="D80" s="249"/>
      <c r="E80" s="249"/>
      <c r="F80" s="255" t="str">
        <f>IF('Solar prot device - data'!D80&lt;&gt;"",'Solar prot device - data'!D80,"")</f>
        <v/>
      </c>
      <c r="G80" s="147" t="str">
        <f>IF('Solar prot device - data'!E80&lt;&gt;"",'Solar prot device - data'!E80,"")</f>
        <v/>
      </c>
      <c r="H80" s="143" t="str">
        <f>IF('Solar prot device - data'!F80&lt;&gt;"",'Solar prot device - data'!F80,"")</f>
        <v/>
      </c>
      <c r="I80" s="256" t="str">
        <f>IF('Solar prot device - data'!G80&lt;&gt;"",'Solar prot device - data'!G80,"")</f>
        <v/>
      </c>
      <c r="J80" s="142" t="str">
        <f t="shared" ref="J80:J114" si="92">IF(AND($F80&lt;&gt;"",$G80&lt;&gt;""),$F80*BM$4+$I80*BM$9/BM$6+$F80*(1-BM$4)*BM$9/BM$5,"")</f>
        <v/>
      </c>
      <c r="K80" s="147" t="str">
        <f t="shared" ref="K80:K114" si="93">IF(AND($F80&lt;&gt;"",$G80&lt;&gt;""),$F80*BN$4+$I80*BN$9/BN$6+$F80*(1-BN$4)*BN$9/BN$5,"")</f>
        <v/>
      </c>
      <c r="L80" s="147" t="str">
        <f t="shared" ref="L80:L114" si="94">IF(AND($F80&lt;&gt;"",$G80&lt;&gt;""),$F80*BO$4+$I80*BO$9/BO$6+$F80*(1-BO$4)*BO$9/BO$5,"")</f>
        <v/>
      </c>
      <c r="M80" s="147" t="str">
        <f t="shared" ref="M80:M114" si="95">IF(AND($F80&lt;&gt;"",$G80&lt;&gt;""),$F80*BP$4+$I80*BP$9/BP$6+$F80*(1-BP$4)*BP$9/BP$5,"")</f>
        <v/>
      </c>
      <c r="N80" s="145" t="str">
        <f t="shared" ref="N80:N114" si="96">IF(AND($F80&lt;&gt;"",$G80&lt;&gt;""),$F80*BQ$4+$I80*BQ$9/BQ$6+$F80*(1-BQ$4)*BQ$9/BQ$5,"")</f>
        <v/>
      </c>
      <c r="O80" s="142" t="str">
        <f t="shared" ref="O80:O114" si="97">IF(AND($F80&lt;&gt;"",$G80&lt;&gt;""),BM$4*(1-BM$4*$G80-$I80*BM$10/BM$7),"")</f>
        <v/>
      </c>
      <c r="P80" s="147" t="str">
        <f t="shared" ref="P80:P114" si="98">IF(AND($F80&lt;&gt;"",$G80&lt;&gt;""),BN$4*(1-BN$4*$G80-$I80*BN$10/BN$7),"")</f>
        <v/>
      </c>
      <c r="Q80" s="147" t="str">
        <f t="shared" ref="Q80:Q114" si="99">IF(AND($F80&lt;&gt;"",$G80&lt;&gt;""),BO$4*(1-BO$4*$G80-$I80*BO$10/BO$7),"")</f>
        <v/>
      </c>
      <c r="R80" s="147" t="str">
        <f t="shared" ref="R80:R114" si="100">IF(AND($F80&lt;&gt;"",$G80&lt;&gt;""),BP$4*(1-BP$4*$G80-$I80*BP$10/BP$7),"")</f>
        <v/>
      </c>
      <c r="S80" s="145" t="str">
        <f t="shared" ref="S80:S114" si="101">IF(AND($F80&lt;&gt;"",$G80&lt;&gt;""),BQ$4*(1-BQ$4*$G80-$I80*BQ$10/BQ$7),"")</f>
        <v/>
      </c>
      <c r="T80" s="142" t="str">
        <f t="shared" ref="T80:T114" si="102">IF(AND($F80&lt;&gt;"",$G80&lt;&gt;""),BM$4*$F80+BM$4*($I80+(1-BM$4)*$G80)*BM$11/BM$8,"")</f>
        <v/>
      </c>
      <c r="U80" s="147" t="str">
        <f t="shared" ref="U80:U114" si="103">IF(AND($F80&lt;&gt;"",$G80&lt;&gt;""),BN$4*$F80+BN$4*($I80+(1-BN$4)*$G80)*BN$11/BN$8,"")</f>
        <v/>
      </c>
      <c r="V80" s="147" t="str">
        <f t="shared" ref="V80:V114" si="104">IF(AND($F80&lt;&gt;"",$G80&lt;&gt;""),BO$4*$F80+BO$4*($I80+(1-BO$4)*$G80)*BO$11/BO$8,"")</f>
        <v/>
      </c>
      <c r="W80" s="147" t="str">
        <f t="shared" ref="W80:W114" si="105">IF(AND($F80&lt;&gt;"",$G80&lt;&gt;""),BP$4*$F80+BP$4*($I80+(1-BP$4)*$G80)*BP$11/BP$8,"")</f>
        <v/>
      </c>
      <c r="X80" s="145" t="str">
        <f t="shared" ref="X80:X114" si="106">IF(AND($F80&lt;&gt;"",$G80&lt;&gt;""),BQ$4*$F80+BQ$4*($I80+(1-BQ$4)*$G80)*BQ$11/BQ$8,"")</f>
        <v/>
      </c>
      <c r="Y80" s="94"/>
      <c r="Z80" s="142" t="str">
        <f t="shared" ref="Z80:Z114" si="107">IF(AND($F80&lt;&gt;"",$H80&lt;&gt;""),$F$5*$F80/(1-$G$5*$H80),"")</f>
        <v/>
      </c>
      <c r="AA80" s="147" t="str">
        <f t="shared" ref="AA80:AA114" si="108">IF(AND($F80&lt;&gt;"",$H80&lt;&gt;""),$F$6*$F80/(1-$G$6*$H80),"")</f>
        <v/>
      </c>
      <c r="AB80" s="147" t="str">
        <f t="shared" ref="AB80:AB114" si="109">IF(AND($F80&lt;&gt;"",$H80&lt;&gt;""),$F$7*$F80/(1-$G$7*$H80),"")</f>
        <v/>
      </c>
      <c r="AC80" s="147" t="str">
        <f t="shared" ref="AC80:AC114" si="110">IF(AND($F80&lt;&gt;"",$H80&lt;&gt;""),$F$8*$F80/(1-$G$8*$H80),"")</f>
        <v/>
      </c>
      <c r="AD80" s="145" t="str">
        <f t="shared" ref="AD80:AD114" si="111">IF(AND($F80&lt;&gt;"",$H80&lt;&gt;""),$F$9*$F80/(1-$G$9*$H80),"")</f>
        <v/>
      </c>
      <c r="AE80" s="142" t="str">
        <f t="shared" ref="AE80:AE114" si="112">IF(AND($F80&lt;&gt;"",$G80&lt;&gt;""),$F$5*$F80/(1-$H$5*$G80),"")</f>
        <v/>
      </c>
      <c r="AF80" s="147" t="str">
        <f t="shared" ref="AF80:AF114" si="113">IF(AND($F80&lt;&gt;"",$G80&lt;&gt;""),$F$6*$F80/(1-$H$6*$G80),"")</f>
        <v/>
      </c>
      <c r="AG80" s="147" t="str">
        <f t="shared" ref="AG80:AG114" si="114">IF(AND($F80&lt;&gt;"",$G80&lt;&gt;""),$F$7*$F80/(1-$H$7*$G80),"")</f>
        <v/>
      </c>
      <c r="AH80" s="147" t="str">
        <f t="shared" ref="AH80:AH114" si="115">IF(AND($F80&lt;&gt;"",$G80&lt;&gt;""),$F$8*$F80/(1-$H$8*$G80),"")</f>
        <v/>
      </c>
      <c r="AI80" s="145" t="str">
        <f t="shared" ref="AI80:AI114" si="116">IF(AND($F80&lt;&gt;"",$G80&lt;&gt;""),$F$9*$F80/(1-$H$9*$G80),"")</f>
        <v/>
      </c>
      <c r="AJ80" s="94"/>
      <c r="AK80" s="142" t="str">
        <f t="shared" ref="AK80:AK114" si="117">IF(AND(J80&lt;&gt;"",Z80&lt;&gt;""),J80-Z80,"")</f>
        <v/>
      </c>
      <c r="AL80" s="147" t="str">
        <f t="shared" ref="AL80:AL114" si="118">IF(AND(K80&lt;&gt;"",AA80&lt;&gt;""),K80-AA80,"")</f>
        <v/>
      </c>
      <c r="AM80" s="147" t="str">
        <f t="shared" ref="AM80:AM114" si="119">IF(AND(L80&lt;&gt;"",AB80&lt;&gt;""),L80-AB80,"")</f>
        <v/>
      </c>
      <c r="AN80" s="147" t="str">
        <f t="shared" ref="AN80:AN114" si="120">IF(AND(M80&lt;&gt;"",AC80&lt;&gt;""),M80-AC80,"")</f>
        <v/>
      </c>
      <c r="AO80" s="145" t="str">
        <f t="shared" ref="AO80:AO114" si="121">IF(AND(N80&lt;&gt;"",AD80&lt;&gt;""),N80-AD80,"")</f>
        <v/>
      </c>
      <c r="AP80" s="142" t="str">
        <f t="shared" ref="AP80:AP114" si="122">IF(AND(O80&lt;&gt;"",AE80&lt;&gt;""),O80-AE80,"")</f>
        <v/>
      </c>
      <c r="AQ80" s="147" t="str">
        <f t="shared" ref="AQ80:AQ114" si="123">IF(AND(P80&lt;&gt;"",AF80&lt;&gt;""),P80-AF80,"")</f>
        <v/>
      </c>
      <c r="AR80" s="147" t="str">
        <f t="shared" ref="AR80:AR114" si="124">IF(AND(Q80&lt;&gt;"",AG80&lt;&gt;""),Q80-AG80,"")</f>
        <v/>
      </c>
      <c r="AS80" s="147" t="str">
        <f t="shared" ref="AS80:AS114" si="125">IF(AND(R80&lt;&gt;"",AH80&lt;&gt;""),R80-AH80,"")</f>
        <v/>
      </c>
      <c r="AT80" s="145" t="str">
        <f t="shared" ref="AT80:AT114" si="126">IF(AND(S80&lt;&gt;"",AI80&lt;&gt;""),S80-AI80,"")</f>
        <v/>
      </c>
      <c r="AU80" s="250"/>
      <c r="AV80" s="142" t="str">
        <f t="shared" ref="AV80:AV114" si="127">IF(J80&lt;&gt;"", J80/$E$5,"")</f>
        <v/>
      </c>
      <c r="AW80" s="147" t="str">
        <f t="shared" ref="AW80:AW114" si="128">IF(K80&lt;&gt;"", K80/$E$6,"")</f>
        <v/>
      </c>
      <c r="AX80" s="147" t="str">
        <f t="shared" ref="AX80:AX114" si="129">IF(L80&lt;&gt;"", L80/$E$7,"")</f>
        <v/>
      </c>
      <c r="AY80" s="147" t="str">
        <f t="shared" ref="AY80:AY114" si="130">IF(M80&lt;&gt;"", M80/$E$8,"")</f>
        <v/>
      </c>
      <c r="AZ80" s="145" t="str">
        <f t="shared" ref="AZ80:AZ114" si="131">IF(N80&lt;&gt;"", N80/$E$9,"")</f>
        <v/>
      </c>
      <c r="BA80" s="142" t="str">
        <f t="shared" ref="BA80:BA114" si="132">IF(O80&lt;&gt;"", O80/$E$5,"")</f>
        <v/>
      </c>
      <c r="BB80" s="147" t="str">
        <f t="shared" ref="BB80:BB114" si="133">IF(P80&lt;&gt;"", P80/$E$6,"")</f>
        <v/>
      </c>
      <c r="BC80" s="147" t="str">
        <f t="shared" ref="BC80:BC114" si="134">IF(Q80&lt;&gt;"", Q80/$E$7,"")</f>
        <v/>
      </c>
      <c r="BD80" s="147" t="str">
        <f t="shared" ref="BD80:BD114" si="135">IF(R80&lt;&gt;"", R80/$E$8,"")</f>
        <v/>
      </c>
      <c r="BE80" s="145" t="str">
        <f t="shared" ref="BE80:BE114" si="136">IF(S80&lt;&gt;"", S80/$E$9,"")</f>
        <v/>
      </c>
      <c r="BF80" s="142" t="str">
        <f t="shared" ref="BF80:BF114" si="137">IF(T80&lt;&gt;"", T80/$E$5,"")</f>
        <v/>
      </c>
      <c r="BG80" s="147" t="str">
        <f t="shared" ref="BG80:BG114" si="138">IF(U80&lt;&gt;"", U80/$E$6,"")</f>
        <v/>
      </c>
      <c r="BH80" s="147" t="str">
        <f t="shared" ref="BH80:BH114" si="139">IF(V80&lt;&gt;"", V80/$E$7,"")</f>
        <v/>
      </c>
      <c r="BI80" s="147" t="str">
        <f t="shared" ref="BI80:BI114" si="140">IF(W80&lt;&gt;"", W80/$E$8,"")</f>
        <v/>
      </c>
      <c r="BJ80" s="145" t="str">
        <f t="shared" ref="BJ80:BJ114" si="141">IF(X80&lt;&gt;"", X80/$E$9,"")</f>
        <v/>
      </c>
      <c r="BK80" s="227"/>
    </row>
    <row r="81" spans="2:63" x14ac:dyDescent="0.2">
      <c r="B81" s="138">
        <f>'Solar prot device - data'!B81</f>
        <v>67</v>
      </c>
      <c r="C81" s="248" t="str">
        <f>IF('Solar prot device - data'!C81&lt;&gt;"","Glazing"&amp;" + "&amp;'Solar prot device - data'!C81,"")</f>
        <v/>
      </c>
      <c r="D81" s="249"/>
      <c r="E81" s="249"/>
      <c r="F81" s="255" t="str">
        <f>IF('Solar prot device - data'!D81&lt;&gt;"",'Solar prot device - data'!D81,"")</f>
        <v/>
      </c>
      <c r="G81" s="147" t="str">
        <f>IF('Solar prot device - data'!E81&lt;&gt;"",'Solar prot device - data'!E81,"")</f>
        <v/>
      </c>
      <c r="H81" s="143" t="str">
        <f>IF('Solar prot device - data'!F81&lt;&gt;"",'Solar prot device - data'!F81,"")</f>
        <v/>
      </c>
      <c r="I81" s="256" t="str">
        <f>IF('Solar prot device - data'!G81&lt;&gt;"",'Solar prot device - data'!G81,"")</f>
        <v/>
      </c>
      <c r="J81" s="142" t="str">
        <f t="shared" si="92"/>
        <v/>
      </c>
      <c r="K81" s="147" t="str">
        <f t="shared" si="93"/>
        <v/>
      </c>
      <c r="L81" s="147" t="str">
        <f t="shared" si="94"/>
        <v/>
      </c>
      <c r="M81" s="147" t="str">
        <f t="shared" si="95"/>
        <v/>
      </c>
      <c r="N81" s="145" t="str">
        <f t="shared" si="96"/>
        <v/>
      </c>
      <c r="O81" s="142" t="str">
        <f t="shared" si="97"/>
        <v/>
      </c>
      <c r="P81" s="147" t="str">
        <f t="shared" si="98"/>
        <v/>
      </c>
      <c r="Q81" s="147" t="str">
        <f t="shared" si="99"/>
        <v/>
      </c>
      <c r="R81" s="147" t="str">
        <f t="shared" si="100"/>
        <v/>
      </c>
      <c r="S81" s="145" t="str">
        <f t="shared" si="101"/>
        <v/>
      </c>
      <c r="T81" s="142" t="str">
        <f t="shared" si="102"/>
        <v/>
      </c>
      <c r="U81" s="147" t="str">
        <f t="shared" si="103"/>
        <v/>
      </c>
      <c r="V81" s="147" t="str">
        <f t="shared" si="104"/>
        <v/>
      </c>
      <c r="W81" s="147" t="str">
        <f t="shared" si="105"/>
        <v/>
      </c>
      <c r="X81" s="145" t="str">
        <f t="shared" si="106"/>
        <v/>
      </c>
      <c r="Y81" s="94"/>
      <c r="Z81" s="142" t="str">
        <f t="shared" si="107"/>
        <v/>
      </c>
      <c r="AA81" s="147" t="str">
        <f t="shared" si="108"/>
        <v/>
      </c>
      <c r="AB81" s="147" t="str">
        <f t="shared" si="109"/>
        <v/>
      </c>
      <c r="AC81" s="147" t="str">
        <f t="shared" si="110"/>
        <v/>
      </c>
      <c r="AD81" s="145" t="str">
        <f t="shared" si="111"/>
        <v/>
      </c>
      <c r="AE81" s="142" t="str">
        <f t="shared" si="112"/>
        <v/>
      </c>
      <c r="AF81" s="147" t="str">
        <f t="shared" si="113"/>
        <v/>
      </c>
      <c r="AG81" s="147" t="str">
        <f t="shared" si="114"/>
        <v/>
      </c>
      <c r="AH81" s="147" t="str">
        <f t="shared" si="115"/>
        <v/>
      </c>
      <c r="AI81" s="145" t="str">
        <f t="shared" si="116"/>
        <v/>
      </c>
      <c r="AJ81" s="94"/>
      <c r="AK81" s="142" t="str">
        <f t="shared" si="117"/>
        <v/>
      </c>
      <c r="AL81" s="147" t="str">
        <f t="shared" si="118"/>
        <v/>
      </c>
      <c r="AM81" s="147" t="str">
        <f t="shared" si="119"/>
        <v/>
      </c>
      <c r="AN81" s="147" t="str">
        <f t="shared" si="120"/>
        <v/>
      </c>
      <c r="AO81" s="145" t="str">
        <f t="shared" si="121"/>
        <v/>
      </c>
      <c r="AP81" s="142" t="str">
        <f t="shared" si="122"/>
        <v/>
      </c>
      <c r="AQ81" s="147" t="str">
        <f t="shared" si="123"/>
        <v/>
      </c>
      <c r="AR81" s="147" t="str">
        <f t="shared" si="124"/>
        <v/>
      </c>
      <c r="AS81" s="147" t="str">
        <f t="shared" si="125"/>
        <v/>
      </c>
      <c r="AT81" s="145" t="str">
        <f t="shared" si="126"/>
        <v/>
      </c>
      <c r="AU81" s="250"/>
      <c r="AV81" s="142" t="str">
        <f t="shared" si="127"/>
        <v/>
      </c>
      <c r="AW81" s="147" t="str">
        <f t="shared" si="128"/>
        <v/>
      </c>
      <c r="AX81" s="147" t="str">
        <f t="shared" si="129"/>
        <v/>
      </c>
      <c r="AY81" s="147" t="str">
        <f t="shared" si="130"/>
        <v/>
      </c>
      <c r="AZ81" s="145" t="str">
        <f t="shared" si="131"/>
        <v/>
      </c>
      <c r="BA81" s="142" t="str">
        <f t="shared" si="132"/>
        <v/>
      </c>
      <c r="BB81" s="147" t="str">
        <f t="shared" si="133"/>
        <v/>
      </c>
      <c r="BC81" s="147" t="str">
        <f t="shared" si="134"/>
        <v/>
      </c>
      <c r="BD81" s="147" t="str">
        <f t="shared" si="135"/>
        <v/>
      </c>
      <c r="BE81" s="145" t="str">
        <f t="shared" si="136"/>
        <v/>
      </c>
      <c r="BF81" s="142" t="str">
        <f t="shared" si="137"/>
        <v/>
      </c>
      <c r="BG81" s="147" t="str">
        <f t="shared" si="138"/>
        <v/>
      </c>
      <c r="BH81" s="147" t="str">
        <f t="shared" si="139"/>
        <v/>
      </c>
      <c r="BI81" s="147" t="str">
        <f t="shared" si="140"/>
        <v/>
      </c>
      <c r="BJ81" s="145" t="str">
        <f t="shared" si="141"/>
        <v/>
      </c>
      <c r="BK81" s="227"/>
    </row>
    <row r="82" spans="2:63" x14ac:dyDescent="0.2">
      <c r="B82" s="138">
        <f>'Solar prot device - data'!B82</f>
        <v>68</v>
      </c>
      <c r="C82" s="248" t="str">
        <f>IF('Solar prot device - data'!C82&lt;&gt;"","Glazing"&amp;" + "&amp;'Solar prot device - data'!C82,"")</f>
        <v/>
      </c>
      <c r="D82" s="249"/>
      <c r="E82" s="249"/>
      <c r="F82" s="255" t="str">
        <f>IF('Solar prot device - data'!D82&lt;&gt;"",'Solar prot device - data'!D82,"")</f>
        <v/>
      </c>
      <c r="G82" s="147" t="str">
        <f>IF('Solar prot device - data'!E82&lt;&gt;"",'Solar prot device - data'!E82,"")</f>
        <v/>
      </c>
      <c r="H82" s="143" t="str">
        <f>IF('Solar prot device - data'!F82&lt;&gt;"",'Solar prot device - data'!F82,"")</f>
        <v/>
      </c>
      <c r="I82" s="256" t="str">
        <f>IF('Solar prot device - data'!G82&lt;&gt;"",'Solar prot device - data'!G82,"")</f>
        <v/>
      </c>
      <c r="J82" s="142" t="str">
        <f t="shared" si="92"/>
        <v/>
      </c>
      <c r="K82" s="147" t="str">
        <f t="shared" si="93"/>
        <v/>
      </c>
      <c r="L82" s="147" t="str">
        <f t="shared" si="94"/>
        <v/>
      </c>
      <c r="M82" s="147" t="str">
        <f t="shared" si="95"/>
        <v/>
      </c>
      <c r="N82" s="145" t="str">
        <f t="shared" si="96"/>
        <v/>
      </c>
      <c r="O82" s="142" t="str">
        <f t="shared" si="97"/>
        <v/>
      </c>
      <c r="P82" s="147" t="str">
        <f t="shared" si="98"/>
        <v/>
      </c>
      <c r="Q82" s="147" t="str">
        <f t="shared" si="99"/>
        <v/>
      </c>
      <c r="R82" s="147" t="str">
        <f t="shared" si="100"/>
        <v/>
      </c>
      <c r="S82" s="145" t="str">
        <f t="shared" si="101"/>
        <v/>
      </c>
      <c r="T82" s="142" t="str">
        <f t="shared" si="102"/>
        <v/>
      </c>
      <c r="U82" s="147" t="str">
        <f t="shared" si="103"/>
        <v/>
      </c>
      <c r="V82" s="147" t="str">
        <f t="shared" si="104"/>
        <v/>
      </c>
      <c r="W82" s="147" t="str">
        <f t="shared" si="105"/>
        <v/>
      </c>
      <c r="X82" s="145" t="str">
        <f t="shared" si="106"/>
        <v/>
      </c>
      <c r="Y82" s="94"/>
      <c r="Z82" s="142" t="str">
        <f t="shared" si="107"/>
        <v/>
      </c>
      <c r="AA82" s="147" t="str">
        <f t="shared" si="108"/>
        <v/>
      </c>
      <c r="AB82" s="147" t="str">
        <f t="shared" si="109"/>
        <v/>
      </c>
      <c r="AC82" s="147" t="str">
        <f t="shared" si="110"/>
        <v/>
      </c>
      <c r="AD82" s="145" t="str">
        <f t="shared" si="111"/>
        <v/>
      </c>
      <c r="AE82" s="142" t="str">
        <f t="shared" si="112"/>
        <v/>
      </c>
      <c r="AF82" s="147" t="str">
        <f t="shared" si="113"/>
        <v/>
      </c>
      <c r="AG82" s="147" t="str">
        <f t="shared" si="114"/>
        <v/>
      </c>
      <c r="AH82" s="147" t="str">
        <f t="shared" si="115"/>
        <v/>
      </c>
      <c r="AI82" s="145" t="str">
        <f t="shared" si="116"/>
        <v/>
      </c>
      <c r="AJ82" s="94"/>
      <c r="AK82" s="142" t="str">
        <f t="shared" si="117"/>
        <v/>
      </c>
      <c r="AL82" s="147" t="str">
        <f t="shared" si="118"/>
        <v/>
      </c>
      <c r="AM82" s="147" t="str">
        <f t="shared" si="119"/>
        <v/>
      </c>
      <c r="AN82" s="147" t="str">
        <f t="shared" si="120"/>
        <v/>
      </c>
      <c r="AO82" s="145" t="str">
        <f t="shared" si="121"/>
        <v/>
      </c>
      <c r="AP82" s="142" t="str">
        <f t="shared" si="122"/>
        <v/>
      </c>
      <c r="AQ82" s="147" t="str">
        <f t="shared" si="123"/>
        <v/>
      </c>
      <c r="AR82" s="147" t="str">
        <f t="shared" si="124"/>
        <v/>
      </c>
      <c r="AS82" s="147" t="str">
        <f t="shared" si="125"/>
        <v/>
      </c>
      <c r="AT82" s="145" t="str">
        <f t="shared" si="126"/>
        <v/>
      </c>
      <c r="AU82" s="250"/>
      <c r="AV82" s="142" t="str">
        <f t="shared" si="127"/>
        <v/>
      </c>
      <c r="AW82" s="147" t="str">
        <f t="shared" si="128"/>
        <v/>
      </c>
      <c r="AX82" s="147" t="str">
        <f t="shared" si="129"/>
        <v/>
      </c>
      <c r="AY82" s="147" t="str">
        <f t="shared" si="130"/>
        <v/>
      </c>
      <c r="AZ82" s="145" t="str">
        <f t="shared" si="131"/>
        <v/>
      </c>
      <c r="BA82" s="142" t="str">
        <f t="shared" si="132"/>
        <v/>
      </c>
      <c r="BB82" s="147" t="str">
        <f t="shared" si="133"/>
        <v/>
      </c>
      <c r="BC82" s="147" t="str">
        <f t="shared" si="134"/>
        <v/>
      </c>
      <c r="BD82" s="147" t="str">
        <f t="shared" si="135"/>
        <v/>
      </c>
      <c r="BE82" s="145" t="str">
        <f t="shared" si="136"/>
        <v/>
      </c>
      <c r="BF82" s="142" t="str">
        <f t="shared" si="137"/>
        <v/>
      </c>
      <c r="BG82" s="147" t="str">
        <f t="shared" si="138"/>
        <v/>
      </c>
      <c r="BH82" s="147" t="str">
        <f t="shared" si="139"/>
        <v/>
      </c>
      <c r="BI82" s="147" t="str">
        <f t="shared" si="140"/>
        <v/>
      </c>
      <c r="BJ82" s="145" t="str">
        <f t="shared" si="141"/>
        <v/>
      </c>
      <c r="BK82" s="227"/>
    </row>
    <row r="83" spans="2:63" x14ac:dyDescent="0.2">
      <c r="B83" s="138">
        <f>'Solar prot device - data'!B83</f>
        <v>69</v>
      </c>
      <c r="C83" s="248" t="str">
        <f>IF('Solar prot device - data'!C83&lt;&gt;"","Glazing"&amp;" + "&amp;'Solar prot device - data'!C83,"")</f>
        <v/>
      </c>
      <c r="D83" s="249"/>
      <c r="E83" s="249"/>
      <c r="F83" s="255" t="str">
        <f>IF('Solar prot device - data'!D83&lt;&gt;"",'Solar prot device - data'!D83,"")</f>
        <v/>
      </c>
      <c r="G83" s="147" t="str">
        <f>IF('Solar prot device - data'!E83&lt;&gt;"",'Solar prot device - data'!E83,"")</f>
        <v/>
      </c>
      <c r="H83" s="143" t="str">
        <f>IF('Solar prot device - data'!F83&lt;&gt;"",'Solar prot device - data'!F83,"")</f>
        <v/>
      </c>
      <c r="I83" s="256" t="str">
        <f>IF('Solar prot device - data'!G83&lt;&gt;"",'Solar prot device - data'!G83,"")</f>
        <v/>
      </c>
      <c r="J83" s="142" t="str">
        <f t="shared" si="92"/>
        <v/>
      </c>
      <c r="K83" s="147" t="str">
        <f t="shared" si="93"/>
        <v/>
      </c>
      <c r="L83" s="147" t="str">
        <f t="shared" si="94"/>
        <v/>
      </c>
      <c r="M83" s="147" t="str">
        <f t="shared" si="95"/>
        <v/>
      </c>
      <c r="N83" s="145" t="str">
        <f t="shared" si="96"/>
        <v/>
      </c>
      <c r="O83" s="142" t="str">
        <f t="shared" si="97"/>
        <v/>
      </c>
      <c r="P83" s="147" t="str">
        <f t="shared" si="98"/>
        <v/>
      </c>
      <c r="Q83" s="147" t="str">
        <f t="shared" si="99"/>
        <v/>
      </c>
      <c r="R83" s="147" t="str">
        <f t="shared" si="100"/>
        <v/>
      </c>
      <c r="S83" s="145" t="str">
        <f t="shared" si="101"/>
        <v/>
      </c>
      <c r="T83" s="142" t="str">
        <f t="shared" si="102"/>
        <v/>
      </c>
      <c r="U83" s="147" t="str">
        <f t="shared" si="103"/>
        <v/>
      </c>
      <c r="V83" s="147" t="str">
        <f t="shared" si="104"/>
        <v/>
      </c>
      <c r="W83" s="147" t="str">
        <f t="shared" si="105"/>
        <v/>
      </c>
      <c r="X83" s="145" t="str">
        <f t="shared" si="106"/>
        <v/>
      </c>
      <c r="Y83" s="94"/>
      <c r="Z83" s="142" t="str">
        <f t="shared" si="107"/>
        <v/>
      </c>
      <c r="AA83" s="147" t="str">
        <f t="shared" si="108"/>
        <v/>
      </c>
      <c r="AB83" s="147" t="str">
        <f t="shared" si="109"/>
        <v/>
      </c>
      <c r="AC83" s="147" t="str">
        <f t="shared" si="110"/>
        <v/>
      </c>
      <c r="AD83" s="145" t="str">
        <f t="shared" si="111"/>
        <v/>
      </c>
      <c r="AE83" s="142" t="str">
        <f t="shared" si="112"/>
        <v/>
      </c>
      <c r="AF83" s="147" t="str">
        <f t="shared" si="113"/>
        <v/>
      </c>
      <c r="AG83" s="147" t="str">
        <f t="shared" si="114"/>
        <v/>
      </c>
      <c r="AH83" s="147" t="str">
        <f t="shared" si="115"/>
        <v/>
      </c>
      <c r="AI83" s="145" t="str">
        <f t="shared" si="116"/>
        <v/>
      </c>
      <c r="AJ83" s="94"/>
      <c r="AK83" s="142" t="str">
        <f t="shared" si="117"/>
        <v/>
      </c>
      <c r="AL83" s="147" t="str">
        <f t="shared" si="118"/>
        <v/>
      </c>
      <c r="AM83" s="147" t="str">
        <f t="shared" si="119"/>
        <v/>
      </c>
      <c r="AN83" s="147" t="str">
        <f t="shared" si="120"/>
        <v/>
      </c>
      <c r="AO83" s="145" t="str">
        <f t="shared" si="121"/>
        <v/>
      </c>
      <c r="AP83" s="142" t="str">
        <f t="shared" si="122"/>
        <v/>
      </c>
      <c r="AQ83" s="147" t="str">
        <f t="shared" si="123"/>
        <v/>
      </c>
      <c r="AR83" s="147" t="str">
        <f t="shared" si="124"/>
        <v/>
      </c>
      <c r="AS83" s="147" t="str">
        <f t="shared" si="125"/>
        <v/>
      </c>
      <c r="AT83" s="145" t="str">
        <f t="shared" si="126"/>
        <v/>
      </c>
      <c r="AU83" s="250"/>
      <c r="AV83" s="142" t="str">
        <f t="shared" si="127"/>
        <v/>
      </c>
      <c r="AW83" s="147" t="str">
        <f t="shared" si="128"/>
        <v/>
      </c>
      <c r="AX83" s="147" t="str">
        <f t="shared" si="129"/>
        <v/>
      </c>
      <c r="AY83" s="147" t="str">
        <f t="shared" si="130"/>
        <v/>
      </c>
      <c r="AZ83" s="145" t="str">
        <f t="shared" si="131"/>
        <v/>
      </c>
      <c r="BA83" s="142" t="str">
        <f t="shared" si="132"/>
        <v/>
      </c>
      <c r="BB83" s="147" t="str">
        <f t="shared" si="133"/>
        <v/>
      </c>
      <c r="BC83" s="147" t="str">
        <f t="shared" si="134"/>
        <v/>
      </c>
      <c r="BD83" s="147" t="str">
        <f t="shared" si="135"/>
        <v/>
      </c>
      <c r="BE83" s="145" t="str">
        <f t="shared" si="136"/>
        <v/>
      </c>
      <c r="BF83" s="142" t="str">
        <f t="shared" si="137"/>
        <v/>
      </c>
      <c r="BG83" s="147" t="str">
        <f t="shared" si="138"/>
        <v/>
      </c>
      <c r="BH83" s="147" t="str">
        <f t="shared" si="139"/>
        <v/>
      </c>
      <c r="BI83" s="147" t="str">
        <f t="shared" si="140"/>
        <v/>
      </c>
      <c r="BJ83" s="145" t="str">
        <f t="shared" si="141"/>
        <v/>
      </c>
      <c r="BK83" s="227"/>
    </row>
    <row r="84" spans="2:63" x14ac:dyDescent="0.2">
      <c r="B84" s="138">
        <f>'Solar prot device - data'!B84</f>
        <v>70</v>
      </c>
      <c r="C84" s="248" t="str">
        <f>IF('Solar prot device - data'!C84&lt;&gt;"","Glazing"&amp;" + "&amp;'Solar prot device - data'!C84,"")</f>
        <v/>
      </c>
      <c r="D84" s="249"/>
      <c r="E84" s="249"/>
      <c r="F84" s="255" t="str">
        <f>IF('Solar prot device - data'!D84&lt;&gt;"",'Solar prot device - data'!D84,"")</f>
        <v/>
      </c>
      <c r="G84" s="147" t="str">
        <f>IF('Solar prot device - data'!E84&lt;&gt;"",'Solar prot device - data'!E84,"")</f>
        <v/>
      </c>
      <c r="H84" s="143" t="str">
        <f>IF('Solar prot device - data'!F84&lt;&gt;"",'Solar prot device - data'!F84,"")</f>
        <v/>
      </c>
      <c r="I84" s="256" t="str">
        <f>IF('Solar prot device - data'!G84&lt;&gt;"",'Solar prot device - data'!G84,"")</f>
        <v/>
      </c>
      <c r="J84" s="142" t="str">
        <f t="shared" si="92"/>
        <v/>
      </c>
      <c r="K84" s="147" t="str">
        <f t="shared" si="93"/>
        <v/>
      </c>
      <c r="L84" s="147" t="str">
        <f t="shared" si="94"/>
        <v/>
      </c>
      <c r="M84" s="147" t="str">
        <f t="shared" si="95"/>
        <v/>
      </c>
      <c r="N84" s="145" t="str">
        <f t="shared" si="96"/>
        <v/>
      </c>
      <c r="O84" s="142" t="str">
        <f t="shared" si="97"/>
        <v/>
      </c>
      <c r="P84" s="147" t="str">
        <f t="shared" si="98"/>
        <v/>
      </c>
      <c r="Q84" s="147" t="str">
        <f t="shared" si="99"/>
        <v/>
      </c>
      <c r="R84" s="147" t="str">
        <f t="shared" si="100"/>
        <v/>
      </c>
      <c r="S84" s="145" t="str">
        <f t="shared" si="101"/>
        <v/>
      </c>
      <c r="T84" s="142" t="str">
        <f t="shared" si="102"/>
        <v/>
      </c>
      <c r="U84" s="147" t="str">
        <f t="shared" si="103"/>
        <v/>
      </c>
      <c r="V84" s="147" t="str">
        <f t="shared" si="104"/>
        <v/>
      </c>
      <c r="W84" s="147" t="str">
        <f t="shared" si="105"/>
        <v/>
      </c>
      <c r="X84" s="145" t="str">
        <f t="shared" si="106"/>
        <v/>
      </c>
      <c r="Y84" s="94"/>
      <c r="Z84" s="142" t="str">
        <f t="shared" si="107"/>
        <v/>
      </c>
      <c r="AA84" s="147" t="str">
        <f t="shared" si="108"/>
        <v/>
      </c>
      <c r="AB84" s="147" t="str">
        <f t="shared" si="109"/>
        <v/>
      </c>
      <c r="AC84" s="147" t="str">
        <f t="shared" si="110"/>
        <v/>
      </c>
      <c r="AD84" s="145" t="str">
        <f t="shared" si="111"/>
        <v/>
      </c>
      <c r="AE84" s="142" t="str">
        <f t="shared" si="112"/>
        <v/>
      </c>
      <c r="AF84" s="147" t="str">
        <f t="shared" si="113"/>
        <v/>
      </c>
      <c r="AG84" s="147" t="str">
        <f t="shared" si="114"/>
        <v/>
      </c>
      <c r="AH84" s="147" t="str">
        <f t="shared" si="115"/>
        <v/>
      </c>
      <c r="AI84" s="145" t="str">
        <f t="shared" si="116"/>
        <v/>
      </c>
      <c r="AJ84" s="94"/>
      <c r="AK84" s="142" t="str">
        <f t="shared" si="117"/>
        <v/>
      </c>
      <c r="AL84" s="147" t="str">
        <f t="shared" si="118"/>
        <v/>
      </c>
      <c r="AM84" s="147" t="str">
        <f t="shared" si="119"/>
        <v/>
      </c>
      <c r="AN84" s="147" t="str">
        <f t="shared" si="120"/>
        <v/>
      </c>
      <c r="AO84" s="145" t="str">
        <f t="shared" si="121"/>
        <v/>
      </c>
      <c r="AP84" s="142" t="str">
        <f t="shared" si="122"/>
        <v/>
      </c>
      <c r="AQ84" s="147" t="str">
        <f t="shared" si="123"/>
        <v/>
      </c>
      <c r="AR84" s="147" t="str">
        <f t="shared" si="124"/>
        <v/>
      </c>
      <c r="AS84" s="147" t="str">
        <f t="shared" si="125"/>
        <v/>
      </c>
      <c r="AT84" s="145" t="str">
        <f t="shared" si="126"/>
        <v/>
      </c>
      <c r="AU84" s="250"/>
      <c r="AV84" s="142" t="str">
        <f t="shared" si="127"/>
        <v/>
      </c>
      <c r="AW84" s="147" t="str">
        <f t="shared" si="128"/>
        <v/>
      </c>
      <c r="AX84" s="147" t="str">
        <f t="shared" si="129"/>
        <v/>
      </c>
      <c r="AY84" s="147" t="str">
        <f t="shared" si="130"/>
        <v/>
      </c>
      <c r="AZ84" s="145" t="str">
        <f t="shared" si="131"/>
        <v/>
      </c>
      <c r="BA84" s="142" t="str">
        <f t="shared" si="132"/>
        <v/>
      </c>
      <c r="BB84" s="147" t="str">
        <f t="shared" si="133"/>
        <v/>
      </c>
      <c r="BC84" s="147" t="str">
        <f t="shared" si="134"/>
        <v/>
      </c>
      <c r="BD84" s="147" t="str">
        <f t="shared" si="135"/>
        <v/>
      </c>
      <c r="BE84" s="145" t="str">
        <f t="shared" si="136"/>
        <v/>
      </c>
      <c r="BF84" s="142" t="str">
        <f t="shared" si="137"/>
        <v/>
      </c>
      <c r="BG84" s="147" t="str">
        <f t="shared" si="138"/>
        <v/>
      </c>
      <c r="BH84" s="147" t="str">
        <f t="shared" si="139"/>
        <v/>
      </c>
      <c r="BI84" s="147" t="str">
        <f t="shared" si="140"/>
        <v/>
      </c>
      <c r="BJ84" s="145" t="str">
        <f t="shared" si="141"/>
        <v/>
      </c>
      <c r="BK84" s="227"/>
    </row>
    <row r="85" spans="2:63" x14ac:dyDescent="0.2">
      <c r="B85" s="138">
        <f>'Solar prot device - data'!B85</f>
        <v>71</v>
      </c>
      <c r="C85" s="248" t="str">
        <f>IF('Solar prot device - data'!C85&lt;&gt;"","Glazing"&amp;" + "&amp;'Solar prot device - data'!C85,"")</f>
        <v/>
      </c>
      <c r="D85" s="249"/>
      <c r="E85" s="249"/>
      <c r="F85" s="255" t="str">
        <f>IF('Solar prot device - data'!D85&lt;&gt;"",'Solar prot device - data'!D85,"")</f>
        <v/>
      </c>
      <c r="G85" s="147" t="str">
        <f>IF('Solar prot device - data'!E85&lt;&gt;"",'Solar prot device - data'!E85,"")</f>
        <v/>
      </c>
      <c r="H85" s="143" t="str">
        <f>IF('Solar prot device - data'!F85&lt;&gt;"",'Solar prot device - data'!F85,"")</f>
        <v/>
      </c>
      <c r="I85" s="256" t="str">
        <f>IF('Solar prot device - data'!G85&lt;&gt;"",'Solar prot device - data'!G85,"")</f>
        <v/>
      </c>
      <c r="J85" s="142" t="str">
        <f t="shared" si="92"/>
        <v/>
      </c>
      <c r="K85" s="147" t="str">
        <f t="shared" si="93"/>
        <v/>
      </c>
      <c r="L85" s="147" t="str">
        <f t="shared" si="94"/>
        <v/>
      </c>
      <c r="M85" s="147" t="str">
        <f t="shared" si="95"/>
        <v/>
      </c>
      <c r="N85" s="145" t="str">
        <f t="shared" si="96"/>
        <v/>
      </c>
      <c r="O85" s="142" t="str">
        <f t="shared" si="97"/>
        <v/>
      </c>
      <c r="P85" s="147" t="str">
        <f t="shared" si="98"/>
        <v/>
      </c>
      <c r="Q85" s="147" t="str">
        <f t="shared" si="99"/>
        <v/>
      </c>
      <c r="R85" s="147" t="str">
        <f t="shared" si="100"/>
        <v/>
      </c>
      <c r="S85" s="145" t="str">
        <f t="shared" si="101"/>
        <v/>
      </c>
      <c r="T85" s="142" t="str">
        <f t="shared" si="102"/>
        <v/>
      </c>
      <c r="U85" s="147" t="str">
        <f t="shared" si="103"/>
        <v/>
      </c>
      <c r="V85" s="147" t="str">
        <f t="shared" si="104"/>
        <v/>
      </c>
      <c r="W85" s="147" t="str">
        <f t="shared" si="105"/>
        <v/>
      </c>
      <c r="X85" s="145" t="str">
        <f t="shared" si="106"/>
        <v/>
      </c>
      <c r="Y85" s="94"/>
      <c r="Z85" s="142" t="str">
        <f t="shared" si="107"/>
        <v/>
      </c>
      <c r="AA85" s="147" t="str">
        <f t="shared" si="108"/>
        <v/>
      </c>
      <c r="AB85" s="147" t="str">
        <f t="shared" si="109"/>
        <v/>
      </c>
      <c r="AC85" s="147" t="str">
        <f t="shared" si="110"/>
        <v/>
      </c>
      <c r="AD85" s="145" t="str">
        <f t="shared" si="111"/>
        <v/>
      </c>
      <c r="AE85" s="142" t="str">
        <f t="shared" si="112"/>
        <v/>
      </c>
      <c r="AF85" s="147" t="str">
        <f t="shared" si="113"/>
        <v/>
      </c>
      <c r="AG85" s="147" t="str">
        <f t="shared" si="114"/>
        <v/>
      </c>
      <c r="AH85" s="147" t="str">
        <f t="shared" si="115"/>
        <v/>
      </c>
      <c r="AI85" s="145" t="str">
        <f t="shared" si="116"/>
        <v/>
      </c>
      <c r="AJ85" s="94"/>
      <c r="AK85" s="142" t="str">
        <f t="shared" si="117"/>
        <v/>
      </c>
      <c r="AL85" s="147" t="str">
        <f t="shared" si="118"/>
        <v/>
      </c>
      <c r="AM85" s="147" t="str">
        <f t="shared" si="119"/>
        <v/>
      </c>
      <c r="AN85" s="147" t="str">
        <f t="shared" si="120"/>
        <v/>
      </c>
      <c r="AO85" s="145" t="str">
        <f t="shared" si="121"/>
        <v/>
      </c>
      <c r="AP85" s="142" t="str">
        <f t="shared" si="122"/>
        <v/>
      </c>
      <c r="AQ85" s="147" t="str">
        <f t="shared" si="123"/>
        <v/>
      </c>
      <c r="AR85" s="147" t="str">
        <f t="shared" si="124"/>
        <v/>
      </c>
      <c r="AS85" s="147" t="str">
        <f t="shared" si="125"/>
        <v/>
      </c>
      <c r="AT85" s="145" t="str">
        <f t="shared" si="126"/>
        <v/>
      </c>
      <c r="AU85" s="250"/>
      <c r="AV85" s="142" t="str">
        <f t="shared" si="127"/>
        <v/>
      </c>
      <c r="AW85" s="147" t="str">
        <f t="shared" si="128"/>
        <v/>
      </c>
      <c r="AX85" s="147" t="str">
        <f t="shared" si="129"/>
        <v/>
      </c>
      <c r="AY85" s="147" t="str">
        <f t="shared" si="130"/>
        <v/>
      </c>
      <c r="AZ85" s="145" t="str">
        <f t="shared" si="131"/>
        <v/>
      </c>
      <c r="BA85" s="142" t="str">
        <f t="shared" si="132"/>
        <v/>
      </c>
      <c r="BB85" s="147" t="str">
        <f t="shared" si="133"/>
        <v/>
      </c>
      <c r="BC85" s="147" t="str">
        <f t="shared" si="134"/>
        <v/>
      </c>
      <c r="BD85" s="147" t="str">
        <f t="shared" si="135"/>
        <v/>
      </c>
      <c r="BE85" s="145" t="str">
        <f t="shared" si="136"/>
        <v/>
      </c>
      <c r="BF85" s="142" t="str">
        <f t="shared" si="137"/>
        <v/>
      </c>
      <c r="BG85" s="147" t="str">
        <f t="shared" si="138"/>
        <v/>
      </c>
      <c r="BH85" s="147" t="str">
        <f t="shared" si="139"/>
        <v/>
      </c>
      <c r="BI85" s="147" t="str">
        <f t="shared" si="140"/>
        <v/>
      </c>
      <c r="BJ85" s="145" t="str">
        <f t="shared" si="141"/>
        <v/>
      </c>
      <c r="BK85" s="227"/>
    </row>
    <row r="86" spans="2:63" x14ac:dyDescent="0.2">
      <c r="B86" s="138">
        <f>'Solar prot device - data'!B86</f>
        <v>72</v>
      </c>
      <c r="C86" s="248" t="str">
        <f>IF('Solar prot device - data'!C86&lt;&gt;"","Glazing"&amp;" + "&amp;'Solar prot device - data'!C86,"")</f>
        <v/>
      </c>
      <c r="D86" s="249"/>
      <c r="E86" s="249"/>
      <c r="F86" s="255" t="str">
        <f>IF('Solar prot device - data'!D86&lt;&gt;"",'Solar prot device - data'!D86,"")</f>
        <v/>
      </c>
      <c r="G86" s="147" t="str">
        <f>IF('Solar prot device - data'!E86&lt;&gt;"",'Solar prot device - data'!E86,"")</f>
        <v/>
      </c>
      <c r="H86" s="143" t="str">
        <f>IF('Solar prot device - data'!F86&lt;&gt;"",'Solar prot device - data'!F86,"")</f>
        <v/>
      </c>
      <c r="I86" s="256" t="str">
        <f>IF('Solar prot device - data'!G86&lt;&gt;"",'Solar prot device - data'!G86,"")</f>
        <v/>
      </c>
      <c r="J86" s="142" t="str">
        <f t="shared" si="92"/>
        <v/>
      </c>
      <c r="K86" s="147" t="str">
        <f t="shared" si="93"/>
        <v/>
      </c>
      <c r="L86" s="147" t="str">
        <f t="shared" si="94"/>
        <v/>
      </c>
      <c r="M86" s="147" t="str">
        <f t="shared" si="95"/>
        <v/>
      </c>
      <c r="N86" s="145" t="str">
        <f t="shared" si="96"/>
        <v/>
      </c>
      <c r="O86" s="142" t="str">
        <f t="shared" si="97"/>
        <v/>
      </c>
      <c r="P86" s="147" t="str">
        <f t="shared" si="98"/>
        <v/>
      </c>
      <c r="Q86" s="147" t="str">
        <f t="shared" si="99"/>
        <v/>
      </c>
      <c r="R86" s="147" t="str">
        <f t="shared" si="100"/>
        <v/>
      </c>
      <c r="S86" s="145" t="str">
        <f t="shared" si="101"/>
        <v/>
      </c>
      <c r="T86" s="142" t="str">
        <f t="shared" si="102"/>
        <v/>
      </c>
      <c r="U86" s="147" t="str">
        <f t="shared" si="103"/>
        <v/>
      </c>
      <c r="V86" s="147" t="str">
        <f t="shared" si="104"/>
        <v/>
      </c>
      <c r="W86" s="147" t="str">
        <f t="shared" si="105"/>
        <v/>
      </c>
      <c r="X86" s="145" t="str">
        <f t="shared" si="106"/>
        <v/>
      </c>
      <c r="Y86" s="94"/>
      <c r="Z86" s="142" t="str">
        <f t="shared" si="107"/>
        <v/>
      </c>
      <c r="AA86" s="147" t="str">
        <f t="shared" si="108"/>
        <v/>
      </c>
      <c r="AB86" s="147" t="str">
        <f t="shared" si="109"/>
        <v/>
      </c>
      <c r="AC86" s="147" t="str">
        <f t="shared" si="110"/>
        <v/>
      </c>
      <c r="AD86" s="145" t="str">
        <f t="shared" si="111"/>
        <v/>
      </c>
      <c r="AE86" s="142" t="str">
        <f t="shared" si="112"/>
        <v/>
      </c>
      <c r="AF86" s="147" t="str">
        <f t="shared" si="113"/>
        <v/>
      </c>
      <c r="AG86" s="147" t="str">
        <f t="shared" si="114"/>
        <v/>
      </c>
      <c r="AH86" s="147" t="str">
        <f t="shared" si="115"/>
        <v/>
      </c>
      <c r="AI86" s="145" t="str">
        <f t="shared" si="116"/>
        <v/>
      </c>
      <c r="AJ86" s="94"/>
      <c r="AK86" s="142" t="str">
        <f t="shared" si="117"/>
        <v/>
      </c>
      <c r="AL86" s="147" t="str">
        <f t="shared" si="118"/>
        <v/>
      </c>
      <c r="AM86" s="147" t="str">
        <f t="shared" si="119"/>
        <v/>
      </c>
      <c r="AN86" s="147" t="str">
        <f t="shared" si="120"/>
        <v/>
      </c>
      <c r="AO86" s="145" t="str">
        <f t="shared" si="121"/>
        <v/>
      </c>
      <c r="AP86" s="142" t="str">
        <f t="shared" si="122"/>
        <v/>
      </c>
      <c r="AQ86" s="147" t="str">
        <f t="shared" si="123"/>
        <v/>
      </c>
      <c r="AR86" s="147" t="str">
        <f t="shared" si="124"/>
        <v/>
      </c>
      <c r="AS86" s="147" t="str">
        <f t="shared" si="125"/>
        <v/>
      </c>
      <c r="AT86" s="145" t="str">
        <f t="shared" si="126"/>
        <v/>
      </c>
      <c r="AU86" s="250"/>
      <c r="AV86" s="142" t="str">
        <f t="shared" si="127"/>
        <v/>
      </c>
      <c r="AW86" s="147" t="str">
        <f t="shared" si="128"/>
        <v/>
      </c>
      <c r="AX86" s="147" t="str">
        <f t="shared" si="129"/>
        <v/>
      </c>
      <c r="AY86" s="147" t="str">
        <f t="shared" si="130"/>
        <v/>
      </c>
      <c r="AZ86" s="145" t="str">
        <f t="shared" si="131"/>
        <v/>
      </c>
      <c r="BA86" s="142" t="str">
        <f t="shared" si="132"/>
        <v/>
      </c>
      <c r="BB86" s="147" t="str">
        <f t="shared" si="133"/>
        <v/>
      </c>
      <c r="BC86" s="147" t="str">
        <f t="shared" si="134"/>
        <v/>
      </c>
      <c r="BD86" s="147" t="str">
        <f t="shared" si="135"/>
        <v/>
      </c>
      <c r="BE86" s="145" t="str">
        <f t="shared" si="136"/>
        <v/>
      </c>
      <c r="BF86" s="142" t="str">
        <f t="shared" si="137"/>
        <v/>
      </c>
      <c r="BG86" s="147" t="str">
        <f t="shared" si="138"/>
        <v/>
      </c>
      <c r="BH86" s="147" t="str">
        <f t="shared" si="139"/>
        <v/>
      </c>
      <c r="BI86" s="147" t="str">
        <f t="shared" si="140"/>
        <v/>
      </c>
      <c r="BJ86" s="145" t="str">
        <f t="shared" si="141"/>
        <v/>
      </c>
      <c r="BK86" s="227"/>
    </row>
    <row r="87" spans="2:63" x14ac:dyDescent="0.2">
      <c r="B87" s="138">
        <f>'Solar prot device - data'!B87</f>
        <v>73</v>
      </c>
      <c r="C87" s="248" t="str">
        <f>IF('Solar prot device - data'!C87&lt;&gt;"","Glazing"&amp;" + "&amp;'Solar prot device - data'!C87,"")</f>
        <v/>
      </c>
      <c r="D87" s="249"/>
      <c r="E87" s="249"/>
      <c r="F87" s="255" t="str">
        <f>IF('Solar prot device - data'!D87&lt;&gt;"",'Solar prot device - data'!D87,"")</f>
        <v/>
      </c>
      <c r="G87" s="147" t="str">
        <f>IF('Solar prot device - data'!E87&lt;&gt;"",'Solar prot device - data'!E87,"")</f>
        <v/>
      </c>
      <c r="H87" s="143" t="str">
        <f>IF('Solar prot device - data'!F87&lt;&gt;"",'Solar prot device - data'!F87,"")</f>
        <v/>
      </c>
      <c r="I87" s="256" t="str">
        <f>IF('Solar prot device - data'!G87&lt;&gt;"",'Solar prot device - data'!G87,"")</f>
        <v/>
      </c>
      <c r="J87" s="142" t="str">
        <f t="shared" si="92"/>
        <v/>
      </c>
      <c r="K87" s="147" t="str">
        <f t="shared" si="93"/>
        <v/>
      </c>
      <c r="L87" s="147" t="str">
        <f t="shared" si="94"/>
        <v/>
      </c>
      <c r="M87" s="147" t="str">
        <f t="shared" si="95"/>
        <v/>
      </c>
      <c r="N87" s="145" t="str">
        <f t="shared" si="96"/>
        <v/>
      </c>
      <c r="O87" s="142" t="str">
        <f t="shared" si="97"/>
        <v/>
      </c>
      <c r="P87" s="147" t="str">
        <f t="shared" si="98"/>
        <v/>
      </c>
      <c r="Q87" s="147" t="str">
        <f t="shared" si="99"/>
        <v/>
      </c>
      <c r="R87" s="147" t="str">
        <f t="shared" si="100"/>
        <v/>
      </c>
      <c r="S87" s="145" t="str">
        <f t="shared" si="101"/>
        <v/>
      </c>
      <c r="T87" s="142" t="str">
        <f t="shared" si="102"/>
        <v/>
      </c>
      <c r="U87" s="147" t="str">
        <f t="shared" si="103"/>
        <v/>
      </c>
      <c r="V87" s="147" t="str">
        <f t="shared" si="104"/>
        <v/>
      </c>
      <c r="W87" s="147" t="str">
        <f t="shared" si="105"/>
        <v/>
      </c>
      <c r="X87" s="145" t="str">
        <f t="shared" si="106"/>
        <v/>
      </c>
      <c r="Y87" s="94"/>
      <c r="Z87" s="142" t="str">
        <f t="shared" si="107"/>
        <v/>
      </c>
      <c r="AA87" s="147" t="str">
        <f t="shared" si="108"/>
        <v/>
      </c>
      <c r="AB87" s="147" t="str">
        <f t="shared" si="109"/>
        <v/>
      </c>
      <c r="AC87" s="147" t="str">
        <f t="shared" si="110"/>
        <v/>
      </c>
      <c r="AD87" s="145" t="str">
        <f t="shared" si="111"/>
        <v/>
      </c>
      <c r="AE87" s="142" t="str">
        <f t="shared" si="112"/>
        <v/>
      </c>
      <c r="AF87" s="147" t="str">
        <f t="shared" si="113"/>
        <v/>
      </c>
      <c r="AG87" s="147" t="str">
        <f t="shared" si="114"/>
        <v/>
      </c>
      <c r="AH87" s="147" t="str">
        <f t="shared" si="115"/>
        <v/>
      </c>
      <c r="AI87" s="145" t="str">
        <f t="shared" si="116"/>
        <v/>
      </c>
      <c r="AJ87" s="94"/>
      <c r="AK87" s="142" t="str">
        <f t="shared" si="117"/>
        <v/>
      </c>
      <c r="AL87" s="147" t="str">
        <f t="shared" si="118"/>
        <v/>
      </c>
      <c r="AM87" s="147" t="str">
        <f t="shared" si="119"/>
        <v/>
      </c>
      <c r="AN87" s="147" t="str">
        <f t="shared" si="120"/>
        <v/>
      </c>
      <c r="AO87" s="145" t="str">
        <f t="shared" si="121"/>
        <v/>
      </c>
      <c r="AP87" s="142" t="str">
        <f t="shared" si="122"/>
        <v/>
      </c>
      <c r="AQ87" s="147" t="str">
        <f t="shared" si="123"/>
        <v/>
      </c>
      <c r="AR87" s="147" t="str">
        <f t="shared" si="124"/>
        <v/>
      </c>
      <c r="AS87" s="147" t="str">
        <f t="shared" si="125"/>
        <v/>
      </c>
      <c r="AT87" s="145" t="str">
        <f t="shared" si="126"/>
        <v/>
      </c>
      <c r="AU87" s="250"/>
      <c r="AV87" s="142" t="str">
        <f t="shared" si="127"/>
        <v/>
      </c>
      <c r="AW87" s="147" t="str">
        <f t="shared" si="128"/>
        <v/>
      </c>
      <c r="AX87" s="147" t="str">
        <f t="shared" si="129"/>
        <v/>
      </c>
      <c r="AY87" s="147" t="str">
        <f t="shared" si="130"/>
        <v/>
      </c>
      <c r="AZ87" s="145" t="str">
        <f t="shared" si="131"/>
        <v/>
      </c>
      <c r="BA87" s="142" t="str">
        <f t="shared" si="132"/>
        <v/>
      </c>
      <c r="BB87" s="147" t="str">
        <f t="shared" si="133"/>
        <v/>
      </c>
      <c r="BC87" s="147" t="str">
        <f t="shared" si="134"/>
        <v/>
      </c>
      <c r="BD87" s="147" t="str">
        <f t="shared" si="135"/>
        <v/>
      </c>
      <c r="BE87" s="145" t="str">
        <f t="shared" si="136"/>
        <v/>
      </c>
      <c r="BF87" s="142" t="str">
        <f t="shared" si="137"/>
        <v/>
      </c>
      <c r="BG87" s="147" t="str">
        <f t="shared" si="138"/>
        <v/>
      </c>
      <c r="BH87" s="147" t="str">
        <f t="shared" si="139"/>
        <v/>
      </c>
      <c r="BI87" s="147" t="str">
        <f t="shared" si="140"/>
        <v/>
      </c>
      <c r="BJ87" s="145" t="str">
        <f t="shared" si="141"/>
        <v/>
      </c>
      <c r="BK87" s="227"/>
    </row>
    <row r="88" spans="2:63" x14ac:dyDescent="0.2">
      <c r="B88" s="138">
        <f>'Solar prot device - data'!B88</f>
        <v>74</v>
      </c>
      <c r="C88" s="248" t="str">
        <f>IF('Solar prot device - data'!C88&lt;&gt;"","Glazing"&amp;" + "&amp;'Solar prot device - data'!C88,"")</f>
        <v/>
      </c>
      <c r="D88" s="249"/>
      <c r="E88" s="249"/>
      <c r="F88" s="255" t="str">
        <f>IF('Solar prot device - data'!D88&lt;&gt;"",'Solar prot device - data'!D88,"")</f>
        <v/>
      </c>
      <c r="G88" s="147" t="str">
        <f>IF('Solar prot device - data'!E88&lt;&gt;"",'Solar prot device - data'!E88,"")</f>
        <v/>
      </c>
      <c r="H88" s="143" t="str">
        <f>IF('Solar prot device - data'!F88&lt;&gt;"",'Solar prot device - data'!F88,"")</f>
        <v/>
      </c>
      <c r="I88" s="256" t="str">
        <f>IF('Solar prot device - data'!G88&lt;&gt;"",'Solar prot device - data'!G88,"")</f>
        <v/>
      </c>
      <c r="J88" s="142" t="str">
        <f t="shared" si="92"/>
        <v/>
      </c>
      <c r="K88" s="147" t="str">
        <f t="shared" si="93"/>
        <v/>
      </c>
      <c r="L88" s="147" t="str">
        <f t="shared" si="94"/>
        <v/>
      </c>
      <c r="M88" s="147" t="str">
        <f t="shared" si="95"/>
        <v/>
      </c>
      <c r="N88" s="145" t="str">
        <f t="shared" si="96"/>
        <v/>
      </c>
      <c r="O88" s="142" t="str">
        <f t="shared" si="97"/>
        <v/>
      </c>
      <c r="P88" s="147" t="str">
        <f t="shared" si="98"/>
        <v/>
      </c>
      <c r="Q88" s="147" t="str">
        <f t="shared" si="99"/>
        <v/>
      </c>
      <c r="R88" s="147" t="str">
        <f t="shared" si="100"/>
        <v/>
      </c>
      <c r="S88" s="145" t="str">
        <f t="shared" si="101"/>
        <v/>
      </c>
      <c r="T88" s="142" t="str">
        <f t="shared" si="102"/>
        <v/>
      </c>
      <c r="U88" s="147" t="str">
        <f t="shared" si="103"/>
        <v/>
      </c>
      <c r="V88" s="147" t="str">
        <f t="shared" si="104"/>
        <v/>
      </c>
      <c r="W88" s="147" t="str">
        <f t="shared" si="105"/>
        <v/>
      </c>
      <c r="X88" s="145" t="str">
        <f t="shared" si="106"/>
        <v/>
      </c>
      <c r="Y88" s="94"/>
      <c r="Z88" s="142" t="str">
        <f t="shared" si="107"/>
        <v/>
      </c>
      <c r="AA88" s="147" t="str">
        <f t="shared" si="108"/>
        <v/>
      </c>
      <c r="AB88" s="147" t="str">
        <f t="shared" si="109"/>
        <v/>
      </c>
      <c r="AC88" s="147" t="str">
        <f t="shared" si="110"/>
        <v/>
      </c>
      <c r="AD88" s="145" t="str">
        <f t="shared" si="111"/>
        <v/>
      </c>
      <c r="AE88" s="142" t="str">
        <f t="shared" si="112"/>
        <v/>
      </c>
      <c r="AF88" s="147" t="str">
        <f t="shared" si="113"/>
        <v/>
      </c>
      <c r="AG88" s="147" t="str">
        <f t="shared" si="114"/>
        <v/>
      </c>
      <c r="AH88" s="147" t="str">
        <f t="shared" si="115"/>
        <v/>
      </c>
      <c r="AI88" s="145" t="str">
        <f t="shared" si="116"/>
        <v/>
      </c>
      <c r="AJ88" s="94"/>
      <c r="AK88" s="142" t="str">
        <f t="shared" si="117"/>
        <v/>
      </c>
      <c r="AL88" s="147" t="str">
        <f t="shared" si="118"/>
        <v/>
      </c>
      <c r="AM88" s="147" t="str">
        <f t="shared" si="119"/>
        <v/>
      </c>
      <c r="AN88" s="147" t="str">
        <f t="shared" si="120"/>
        <v/>
      </c>
      <c r="AO88" s="145" t="str">
        <f t="shared" si="121"/>
        <v/>
      </c>
      <c r="AP88" s="142" t="str">
        <f t="shared" si="122"/>
        <v/>
      </c>
      <c r="AQ88" s="147" t="str">
        <f t="shared" si="123"/>
        <v/>
      </c>
      <c r="AR88" s="147" t="str">
        <f t="shared" si="124"/>
        <v/>
      </c>
      <c r="AS88" s="147" t="str">
        <f t="shared" si="125"/>
        <v/>
      </c>
      <c r="AT88" s="145" t="str">
        <f t="shared" si="126"/>
        <v/>
      </c>
      <c r="AU88" s="250"/>
      <c r="AV88" s="142" t="str">
        <f t="shared" si="127"/>
        <v/>
      </c>
      <c r="AW88" s="147" t="str">
        <f t="shared" si="128"/>
        <v/>
      </c>
      <c r="AX88" s="147" t="str">
        <f t="shared" si="129"/>
        <v/>
      </c>
      <c r="AY88" s="147" t="str">
        <f t="shared" si="130"/>
        <v/>
      </c>
      <c r="AZ88" s="145" t="str">
        <f t="shared" si="131"/>
        <v/>
      </c>
      <c r="BA88" s="142" t="str">
        <f t="shared" si="132"/>
        <v/>
      </c>
      <c r="BB88" s="147" t="str">
        <f t="shared" si="133"/>
        <v/>
      </c>
      <c r="BC88" s="147" t="str">
        <f t="shared" si="134"/>
        <v/>
      </c>
      <c r="BD88" s="147" t="str">
        <f t="shared" si="135"/>
        <v/>
      </c>
      <c r="BE88" s="145" t="str">
        <f t="shared" si="136"/>
        <v/>
      </c>
      <c r="BF88" s="142" t="str">
        <f t="shared" si="137"/>
        <v/>
      </c>
      <c r="BG88" s="147" t="str">
        <f t="shared" si="138"/>
        <v/>
      </c>
      <c r="BH88" s="147" t="str">
        <f t="shared" si="139"/>
        <v/>
      </c>
      <c r="BI88" s="147" t="str">
        <f t="shared" si="140"/>
        <v/>
      </c>
      <c r="BJ88" s="145" t="str">
        <f t="shared" si="141"/>
        <v/>
      </c>
      <c r="BK88" s="227"/>
    </row>
    <row r="89" spans="2:63" x14ac:dyDescent="0.2">
      <c r="B89" s="138">
        <f>'Solar prot device - data'!B89</f>
        <v>75</v>
      </c>
      <c r="C89" s="248" t="str">
        <f>IF('Solar prot device - data'!C89&lt;&gt;"","Glazing"&amp;" + "&amp;'Solar prot device - data'!C89,"")</f>
        <v/>
      </c>
      <c r="D89" s="249"/>
      <c r="E89" s="249"/>
      <c r="F89" s="255" t="str">
        <f>IF('Solar prot device - data'!D89&lt;&gt;"",'Solar prot device - data'!D89,"")</f>
        <v/>
      </c>
      <c r="G89" s="147" t="str">
        <f>IF('Solar prot device - data'!E89&lt;&gt;"",'Solar prot device - data'!E89,"")</f>
        <v/>
      </c>
      <c r="H89" s="143" t="str">
        <f>IF('Solar prot device - data'!F89&lt;&gt;"",'Solar prot device - data'!F89,"")</f>
        <v/>
      </c>
      <c r="I89" s="256" t="str">
        <f>IF('Solar prot device - data'!G89&lt;&gt;"",'Solar prot device - data'!G89,"")</f>
        <v/>
      </c>
      <c r="J89" s="142" t="str">
        <f t="shared" si="92"/>
        <v/>
      </c>
      <c r="K89" s="147" t="str">
        <f t="shared" si="93"/>
        <v/>
      </c>
      <c r="L89" s="147" t="str">
        <f t="shared" si="94"/>
        <v/>
      </c>
      <c r="M89" s="147" t="str">
        <f t="shared" si="95"/>
        <v/>
      </c>
      <c r="N89" s="145" t="str">
        <f t="shared" si="96"/>
        <v/>
      </c>
      <c r="O89" s="142" t="str">
        <f t="shared" si="97"/>
        <v/>
      </c>
      <c r="P89" s="147" t="str">
        <f t="shared" si="98"/>
        <v/>
      </c>
      <c r="Q89" s="147" t="str">
        <f t="shared" si="99"/>
        <v/>
      </c>
      <c r="R89" s="147" t="str">
        <f t="shared" si="100"/>
        <v/>
      </c>
      <c r="S89" s="145" t="str">
        <f t="shared" si="101"/>
        <v/>
      </c>
      <c r="T89" s="142" t="str">
        <f t="shared" si="102"/>
        <v/>
      </c>
      <c r="U89" s="147" t="str">
        <f t="shared" si="103"/>
        <v/>
      </c>
      <c r="V89" s="147" t="str">
        <f t="shared" si="104"/>
        <v/>
      </c>
      <c r="W89" s="147" t="str">
        <f t="shared" si="105"/>
        <v/>
      </c>
      <c r="X89" s="145" t="str">
        <f t="shared" si="106"/>
        <v/>
      </c>
      <c r="Y89" s="94"/>
      <c r="Z89" s="142" t="str">
        <f t="shared" si="107"/>
        <v/>
      </c>
      <c r="AA89" s="147" t="str">
        <f t="shared" si="108"/>
        <v/>
      </c>
      <c r="AB89" s="147" t="str">
        <f t="shared" si="109"/>
        <v/>
      </c>
      <c r="AC89" s="147" t="str">
        <f t="shared" si="110"/>
        <v/>
      </c>
      <c r="AD89" s="145" t="str">
        <f t="shared" si="111"/>
        <v/>
      </c>
      <c r="AE89" s="142" t="str">
        <f t="shared" si="112"/>
        <v/>
      </c>
      <c r="AF89" s="147" t="str">
        <f t="shared" si="113"/>
        <v/>
      </c>
      <c r="AG89" s="147" t="str">
        <f t="shared" si="114"/>
        <v/>
      </c>
      <c r="AH89" s="147" t="str">
        <f t="shared" si="115"/>
        <v/>
      </c>
      <c r="AI89" s="145" t="str">
        <f t="shared" si="116"/>
        <v/>
      </c>
      <c r="AJ89" s="94"/>
      <c r="AK89" s="142" t="str">
        <f t="shared" si="117"/>
        <v/>
      </c>
      <c r="AL89" s="147" t="str">
        <f t="shared" si="118"/>
        <v/>
      </c>
      <c r="AM89" s="147" t="str">
        <f t="shared" si="119"/>
        <v/>
      </c>
      <c r="AN89" s="147" t="str">
        <f t="shared" si="120"/>
        <v/>
      </c>
      <c r="AO89" s="145" t="str">
        <f t="shared" si="121"/>
        <v/>
      </c>
      <c r="AP89" s="142" t="str">
        <f t="shared" si="122"/>
        <v/>
      </c>
      <c r="AQ89" s="147" t="str">
        <f t="shared" si="123"/>
        <v/>
      </c>
      <c r="AR89" s="147" t="str">
        <f t="shared" si="124"/>
        <v/>
      </c>
      <c r="AS89" s="147" t="str">
        <f t="shared" si="125"/>
        <v/>
      </c>
      <c r="AT89" s="145" t="str">
        <f t="shared" si="126"/>
        <v/>
      </c>
      <c r="AU89" s="250"/>
      <c r="AV89" s="142" t="str">
        <f t="shared" si="127"/>
        <v/>
      </c>
      <c r="AW89" s="147" t="str">
        <f t="shared" si="128"/>
        <v/>
      </c>
      <c r="AX89" s="147" t="str">
        <f t="shared" si="129"/>
        <v/>
      </c>
      <c r="AY89" s="147" t="str">
        <f t="shared" si="130"/>
        <v/>
      </c>
      <c r="AZ89" s="145" t="str">
        <f t="shared" si="131"/>
        <v/>
      </c>
      <c r="BA89" s="142" t="str">
        <f t="shared" si="132"/>
        <v/>
      </c>
      <c r="BB89" s="147" t="str">
        <f t="shared" si="133"/>
        <v/>
      </c>
      <c r="BC89" s="147" t="str">
        <f t="shared" si="134"/>
        <v/>
      </c>
      <c r="BD89" s="147" t="str">
        <f t="shared" si="135"/>
        <v/>
      </c>
      <c r="BE89" s="145" t="str">
        <f t="shared" si="136"/>
        <v/>
      </c>
      <c r="BF89" s="142" t="str">
        <f t="shared" si="137"/>
        <v/>
      </c>
      <c r="BG89" s="147" t="str">
        <f t="shared" si="138"/>
        <v/>
      </c>
      <c r="BH89" s="147" t="str">
        <f t="shared" si="139"/>
        <v/>
      </c>
      <c r="BI89" s="147" t="str">
        <f t="shared" si="140"/>
        <v/>
      </c>
      <c r="BJ89" s="145" t="str">
        <f t="shared" si="141"/>
        <v/>
      </c>
      <c r="BK89" s="227"/>
    </row>
    <row r="90" spans="2:63" x14ac:dyDescent="0.2">
      <c r="B90" s="138">
        <f>'Solar prot device - data'!B90</f>
        <v>76</v>
      </c>
      <c r="C90" s="248" t="str">
        <f>IF('Solar prot device - data'!C90&lt;&gt;"","Glazing"&amp;" + "&amp;'Solar prot device - data'!C90,"")</f>
        <v/>
      </c>
      <c r="D90" s="249"/>
      <c r="E90" s="249"/>
      <c r="F90" s="255" t="str">
        <f>IF('Solar prot device - data'!D90&lt;&gt;"",'Solar prot device - data'!D90,"")</f>
        <v/>
      </c>
      <c r="G90" s="147" t="str">
        <f>IF('Solar prot device - data'!E90&lt;&gt;"",'Solar prot device - data'!E90,"")</f>
        <v/>
      </c>
      <c r="H90" s="143" t="str">
        <f>IF('Solar prot device - data'!F90&lt;&gt;"",'Solar prot device - data'!F90,"")</f>
        <v/>
      </c>
      <c r="I90" s="256" t="str">
        <f>IF('Solar prot device - data'!G90&lt;&gt;"",'Solar prot device - data'!G90,"")</f>
        <v/>
      </c>
      <c r="J90" s="142" t="str">
        <f t="shared" si="92"/>
        <v/>
      </c>
      <c r="K90" s="147" t="str">
        <f t="shared" si="93"/>
        <v/>
      </c>
      <c r="L90" s="147" t="str">
        <f t="shared" si="94"/>
        <v/>
      </c>
      <c r="M90" s="147" t="str">
        <f t="shared" si="95"/>
        <v/>
      </c>
      <c r="N90" s="145" t="str">
        <f t="shared" si="96"/>
        <v/>
      </c>
      <c r="O90" s="142" t="str">
        <f t="shared" si="97"/>
        <v/>
      </c>
      <c r="P90" s="147" t="str">
        <f t="shared" si="98"/>
        <v/>
      </c>
      <c r="Q90" s="147" t="str">
        <f t="shared" si="99"/>
        <v/>
      </c>
      <c r="R90" s="147" t="str">
        <f t="shared" si="100"/>
        <v/>
      </c>
      <c r="S90" s="145" t="str">
        <f t="shared" si="101"/>
        <v/>
      </c>
      <c r="T90" s="142" t="str">
        <f t="shared" si="102"/>
        <v/>
      </c>
      <c r="U90" s="147" t="str">
        <f t="shared" si="103"/>
        <v/>
      </c>
      <c r="V90" s="147" t="str">
        <f t="shared" si="104"/>
        <v/>
      </c>
      <c r="W90" s="147" t="str">
        <f t="shared" si="105"/>
        <v/>
      </c>
      <c r="X90" s="145" t="str">
        <f t="shared" si="106"/>
        <v/>
      </c>
      <c r="Y90" s="94"/>
      <c r="Z90" s="142" t="str">
        <f t="shared" si="107"/>
        <v/>
      </c>
      <c r="AA90" s="147" t="str">
        <f t="shared" si="108"/>
        <v/>
      </c>
      <c r="AB90" s="147" t="str">
        <f t="shared" si="109"/>
        <v/>
      </c>
      <c r="AC90" s="147" t="str">
        <f t="shared" si="110"/>
        <v/>
      </c>
      <c r="AD90" s="145" t="str">
        <f t="shared" si="111"/>
        <v/>
      </c>
      <c r="AE90" s="142" t="str">
        <f t="shared" si="112"/>
        <v/>
      </c>
      <c r="AF90" s="147" t="str">
        <f t="shared" si="113"/>
        <v/>
      </c>
      <c r="AG90" s="147" t="str">
        <f t="shared" si="114"/>
        <v/>
      </c>
      <c r="AH90" s="147" t="str">
        <f t="shared" si="115"/>
        <v/>
      </c>
      <c r="AI90" s="145" t="str">
        <f t="shared" si="116"/>
        <v/>
      </c>
      <c r="AJ90" s="94"/>
      <c r="AK90" s="142" t="str">
        <f t="shared" si="117"/>
        <v/>
      </c>
      <c r="AL90" s="147" t="str">
        <f t="shared" si="118"/>
        <v/>
      </c>
      <c r="AM90" s="147" t="str">
        <f t="shared" si="119"/>
        <v/>
      </c>
      <c r="AN90" s="147" t="str">
        <f t="shared" si="120"/>
        <v/>
      </c>
      <c r="AO90" s="145" t="str">
        <f t="shared" si="121"/>
        <v/>
      </c>
      <c r="AP90" s="142" t="str">
        <f t="shared" si="122"/>
        <v/>
      </c>
      <c r="AQ90" s="147" t="str">
        <f t="shared" si="123"/>
        <v/>
      </c>
      <c r="AR90" s="147" t="str">
        <f t="shared" si="124"/>
        <v/>
      </c>
      <c r="AS90" s="147" t="str">
        <f t="shared" si="125"/>
        <v/>
      </c>
      <c r="AT90" s="145" t="str">
        <f t="shared" si="126"/>
        <v/>
      </c>
      <c r="AU90" s="250"/>
      <c r="AV90" s="142" t="str">
        <f t="shared" si="127"/>
        <v/>
      </c>
      <c r="AW90" s="147" t="str">
        <f t="shared" si="128"/>
        <v/>
      </c>
      <c r="AX90" s="147" t="str">
        <f t="shared" si="129"/>
        <v/>
      </c>
      <c r="AY90" s="147" t="str">
        <f t="shared" si="130"/>
        <v/>
      </c>
      <c r="AZ90" s="145" t="str">
        <f t="shared" si="131"/>
        <v/>
      </c>
      <c r="BA90" s="142" t="str">
        <f t="shared" si="132"/>
        <v/>
      </c>
      <c r="BB90" s="147" t="str">
        <f t="shared" si="133"/>
        <v/>
      </c>
      <c r="BC90" s="147" t="str">
        <f t="shared" si="134"/>
        <v/>
      </c>
      <c r="BD90" s="147" t="str">
        <f t="shared" si="135"/>
        <v/>
      </c>
      <c r="BE90" s="145" t="str">
        <f t="shared" si="136"/>
        <v/>
      </c>
      <c r="BF90" s="142" t="str">
        <f t="shared" si="137"/>
        <v/>
      </c>
      <c r="BG90" s="147" t="str">
        <f t="shared" si="138"/>
        <v/>
      </c>
      <c r="BH90" s="147" t="str">
        <f t="shared" si="139"/>
        <v/>
      </c>
      <c r="BI90" s="147" t="str">
        <f t="shared" si="140"/>
        <v/>
      </c>
      <c r="BJ90" s="145" t="str">
        <f t="shared" si="141"/>
        <v/>
      </c>
      <c r="BK90" s="227"/>
    </row>
    <row r="91" spans="2:63" x14ac:dyDescent="0.2">
      <c r="B91" s="138">
        <f>'Solar prot device - data'!B91</f>
        <v>77</v>
      </c>
      <c r="C91" s="248" t="str">
        <f>IF('Solar prot device - data'!C91&lt;&gt;"","Glazing"&amp;" + "&amp;'Solar prot device - data'!C91,"")</f>
        <v/>
      </c>
      <c r="D91" s="249"/>
      <c r="E91" s="249"/>
      <c r="F91" s="255" t="str">
        <f>IF('Solar prot device - data'!D91&lt;&gt;"",'Solar prot device - data'!D91,"")</f>
        <v/>
      </c>
      <c r="G91" s="147" t="str">
        <f>IF('Solar prot device - data'!E91&lt;&gt;"",'Solar prot device - data'!E91,"")</f>
        <v/>
      </c>
      <c r="H91" s="143" t="str">
        <f>IF('Solar prot device - data'!F91&lt;&gt;"",'Solar prot device - data'!F91,"")</f>
        <v/>
      </c>
      <c r="I91" s="256" t="str">
        <f>IF('Solar prot device - data'!G91&lt;&gt;"",'Solar prot device - data'!G91,"")</f>
        <v/>
      </c>
      <c r="J91" s="142" t="str">
        <f t="shared" si="92"/>
        <v/>
      </c>
      <c r="K91" s="147" t="str">
        <f t="shared" si="93"/>
        <v/>
      </c>
      <c r="L91" s="147" t="str">
        <f t="shared" si="94"/>
        <v/>
      </c>
      <c r="M91" s="147" t="str">
        <f t="shared" si="95"/>
        <v/>
      </c>
      <c r="N91" s="145" t="str">
        <f t="shared" si="96"/>
        <v/>
      </c>
      <c r="O91" s="142" t="str">
        <f t="shared" si="97"/>
        <v/>
      </c>
      <c r="P91" s="147" t="str">
        <f t="shared" si="98"/>
        <v/>
      </c>
      <c r="Q91" s="147" t="str">
        <f t="shared" si="99"/>
        <v/>
      </c>
      <c r="R91" s="147" t="str">
        <f t="shared" si="100"/>
        <v/>
      </c>
      <c r="S91" s="145" t="str">
        <f t="shared" si="101"/>
        <v/>
      </c>
      <c r="T91" s="142" t="str">
        <f t="shared" si="102"/>
        <v/>
      </c>
      <c r="U91" s="147" t="str">
        <f t="shared" si="103"/>
        <v/>
      </c>
      <c r="V91" s="147" t="str">
        <f t="shared" si="104"/>
        <v/>
      </c>
      <c r="W91" s="147" t="str">
        <f t="shared" si="105"/>
        <v/>
      </c>
      <c r="X91" s="145" t="str">
        <f t="shared" si="106"/>
        <v/>
      </c>
      <c r="Y91" s="94"/>
      <c r="Z91" s="142" t="str">
        <f t="shared" si="107"/>
        <v/>
      </c>
      <c r="AA91" s="147" t="str">
        <f t="shared" si="108"/>
        <v/>
      </c>
      <c r="AB91" s="147" t="str">
        <f t="shared" si="109"/>
        <v/>
      </c>
      <c r="AC91" s="147" t="str">
        <f t="shared" si="110"/>
        <v/>
      </c>
      <c r="AD91" s="145" t="str">
        <f t="shared" si="111"/>
        <v/>
      </c>
      <c r="AE91" s="142" t="str">
        <f t="shared" si="112"/>
        <v/>
      </c>
      <c r="AF91" s="147" t="str">
        <f t="shared" si="113"/>
        <v/>
      </c>
      <c r="AG91" s="147" t="str">
        <f t="shared" si="114"/>
        <v/>
      </c>
      <c r="AH91" s="147" t="str">
        <f t="shared" si="115"/>
        <v/>
      </c>
      <c r="AI91" s="145" t="str">
        <f t="shared" si="116"/>
        <v/>
      </c>
      <c r="AJ91" s="94"/>
      <c r="AK91" s="142" t="str">
        <f t="shared" si="117"/>
        <v/>
      </c>
      <c r="AL91" s="147" t="str">
        <f t="shared" si="118"/>
        <v/>
      </c>
      <c r="AM91" s="147" t="str">
        <f t="shared" si="119"/>
        <v/>
      </c>
      <c r="AN91" s="147" t="str">
        <f t="shared" si="120"/>
        <v/>
      </c>
      <c r="AO91" s="145" t="str">
        <f t="shared" si="121"/>
        <v/>
      </c>
      <c r="AP91" s="142" t="str">
        <f t="shared" si="122"/>
        <v/>
      </c>
      <c r="AQ91" s="147" t="str">
        <f t="shared" si="123"/>
        <v/>
      </c>
      <c r="AR91" s="147" t="str">
        <f t="shared" si="124"/>
        <v/>
      </c>
      <c r="AS91" s="147" t="str">
        <f t="shared" si="125"/>
        <v/>
      </c>
      <c r="AT91" s="145" t="str">
        <f t="shared" si="126"/>
        <v/>
      </c>
      <c r="AU91" s="250"/>
      <c r="AV91" s="142" t="str">
        <f t="shared" si="127"/>
        <v/>
      </c>
      <c r="AW91" s="147" t="str">
        <f t="shared" si="128"/>
        <v/>
      </c>
      <c r="AX91" s="147" t="str">
        <f t="shared" si="129"/>
        <v/>
      </c>
      <c r="AY91" s="147" t="str">
        <f t="shared" si="130"/>
        <v/>
      </c>
      <c r="AZ91" s="145" t="str">
        <f t="shared" si="131"/>
        <v/>
      </c>
      <c r="BA91" s="142" t="str">
        <f t="shared" si="132"/>
        <v/>
      </c>
      <c r="BB91" s="147" t="str">
        <f t="shared" si="133"/>
        <v/>
      </c>
      <c r="BC91" s="147" t="str">
        <f t="shared" si="134"/>
        <v/>
      </c>
      <c r="BD91" s="147" t="str">
        <f t="shared" si="135"/>
        <v/>
      </c>
      <c r="BE91" s="145" t="str">
        <f t="shared" si="136"/>
        <v/>
      </c>
      <c r="BF91" s="142" t="str">
        <f t="shared" si="137"/>
        <v/>
      </c>
      <c r="BG91" s="147" t="str">
        <f t="shared" si="138"/>
        <v/>
      </c>
      <c r="BH91" s="147" t="str">
        <f t="shared" si="139"/>
        <v/>
      </c>
      <c r="BI91" s="147" t="str">
        <f t="shared" si="140"/>
        <v/>
      </c>
      <c r="BJ91" s="145" t="str">
        <f t="shared" si="141"/>
        <v/>
      </c>
      <c r="BK91" s="227"/>
    </row>
    <row r="92" spans="2:63" x14ac:dyDescent="0.2">
      <c r="B92" s="138">
        <f>'Solar prot device - data'!B92</f>
        <v>78</v>
      </c>
      <c r="C92" s="248" t="str">
        <f>IF('Solar prot device - data'!C92&lt;&gt;"","Glazing"&amp;" + "&amp;'Solar prot device - data'!C92,"")</f>
        <v/>
      </c>
      <c r="D92" s="249"/>
      <c r="E92" s="249"/>
      <c r="F92" s="255" t="str">
        <f>IF('Solar prot device - data'!D92&lt;&gt;"",'Solar prot device - data'!D92,"")</f>
        <v/>
      </c>
      <c r="G92" s="147" t="str">
        <f>IF('Solar prot device - data'!E92&lt;&gt;"",'Solar prot device - data'!E92,"")</f>
        <v/>
      </c>
      <c r="H92" s="143" t="str">
        <f>IF('Solar prot device - data'!F92&lt;&gt;"",'Solar prot device - data'!F92,"")</f>
        <v/>
      </c>
      <c r="I92" s="256" t="str">
        <f>IF('Solar prot device - data'!G92&lt;&gt;"",'Solar prot device - data'!G92,"")</f>
        <v/>
      </c>
      <c r="J92" s="142" t="str">
        <f t="shared" si="92"/>
        <v/>
      </c>
      <c r="K92" s="147" t="str">
        <f t="shared" si="93"/>
        <v/>
      </c>
      <c r="L92" s="147" t="str">
        <f t="shared" si="94"/>
        <v/>
      </c>
      <c r="M92" s="147" t="str">
        <f t="shared" si="95"/>
        <v/>
      </c>
      <c r="N92" s="145" t="str">
        <f t="shared" si="96"/>
        <v/>
      </c>
      <c r="O92" s="142" t="str">
        <f t="shared" si="97"/>
        <v/>
      </c>
      <c r="P92" s="147" t="str">
        <f t="shared" si="98"/>
        <v/>
      </c>
      <c r="Q92" s="147" t="str">
        <f t="shared" si="99"/>
        <v/>
      </c>
      <c r="R92" s="147" t="str">
        <f t="shared" si="100"/>
        <v/>
      </c>
      <c r="S92" s="145" t="str">
        <f t="shared" si="101"/>
        <v/>
      </c>
      <c r="T92" s="142" t="str">
        <f t="shared" si="102"/>
        <v/>
      </c>
      <c r="U92" s="147" t="str">
        <f t="shared" si="103"/>
        <v/>
      </c>
      <c r="V92" s="147" t="str">
        <f t="shared" si="104"/>
        <v/>
      </c>
      <c r="W92" s="147" t="str">
        <f t="shared" si="105"/>
        <v/>
      </c>
      <c r="X92" s="145" t="str">
        <f t="shared" si="106"/>
        <v/>
      </c>
      <c r="Y92" s="94"/>
      <c r="Z92" s="142" t="str">
        <f t="shared" si="107"/>
        <v/>
      </c>
      <c r="AA92" s="147" t="str">
        <f t="shared" si="108"/>
        <v/>
      </c>
      <c r="AB92" s="147" t="str">
        <f t="shared" si="109"/>
        <v/>
      </c>
      <c r="AC92" s="147" t="str">
        <f t="shared" si="110"/>
        <v/>
      </c>
      <c r="AD92" s="145" t="str">
        <f t="shared" si="111"/>
        <v/>
      </c>
      <c r="AE92" s="142" t="str">
        <f t="shared" si="112"/>
        <v/>
      </c>
      <c r="AF92" s="147" t="str">
        <f t="shared" si="113"/>
        <v/>
      </c>
      <c r="AG92" s="147" t="str">
        <f t="shared" si="114"/>
        <v/>
      </c>
      <c r="AH92" s="147" t="str">
        <f t="shared" si="115"/>
        <v/>
      </c>
      <c r="AI92" s="145" t="str">
        <f t="shared" si="116"/>
        <v/>
      </c>
      <c r="AJ92" s="94"/>
      <c r="AK92" s="142" t="str">
        <f t="shared" si="117"/>
        <v/>
      </c>
      <c r="AL92" s="147" t="str">
        <f t="shared" si="118"/>
        <v/>
      </c>
      <c r="AM92" s="147" t="str">
        <f t="shared" si="119"/>
        <v/>
      </c>
      <c r="AN92" s="147" t="str">
        <f t="shared" si="120"/>
        <v/>
      </c>
      <c r="AO92" s="145" t="str">
        <f t="shared" si="121"/>
        <v/>
      </c>
      <c r="AP92" s="142" t="str">
        <f t="shared" si="122"/>
        <v/>
      </c>
      <c r="AQ92" s="147" t="str">
        <f t="shared" si="123"/>
        <v/>
      </c>
      <c r="AR92" s="147" t="str">
        <f t="shared" si="124"/>
        <v/>
      </c>
      <c r="AS92" s="147" t="str">
        <f t="shared" si="125"/>
        <v/>
      </c>
      <c r="AT92" s="145" t="str">
        <f t="shared" si="126"/>
        <v/>
      </c>
      <c r="AU92" s="250"/>
      <c r="AV92" s="142" t="str">
        <f t="shared" si="127"/>
        <v/>
      </c>
      <c r="AW92" s="147" t="str">
        <f t="shared" si="128"/>
        <v/>
      </c>
      <c r="AX92" s="147" t="str">
        <f t="shared" si="129"/>
        <v/>
      </c>
      <c r="AY92" s="147" t="str">
        <f t="shared" si="130"/>
        <v/>
      </c>
      <c r="AZ92" s="145" t="str">
        <f t="shared" si="131"/>
        <v/>
      </c>
      <c r="BA92" s="142" t="str">
        <f t="shared" si="132"/>
        <v/>
      </c>
      <c r="BB92" s="147" t="str">
        <f t="shared" si="133"/>
        <v/>
      </c>
      <c r="BC92" s="147" t="str">
        <f t="shared" si="134"/>
        <v/>
      </c>
      <c r="BD92" s="147" t="str">
        <f t="shared" si="135"/>
        <v/>
      </c>
      <c r="BE92" s="145" t="str">
        <f t="shared" si="136"/>
        <v/>
      </c>
      <c r="BF92" s="142" t="str">
        <f t="shared" si="137"/>
        <v/>
      </c>
      <c r="BG92" s="147" t="str">
        <f t="shared" si="138"/>
        <v/>
      </c>
      <c r="BH92" s="147" t="str">
        <f t="shared" si="139"/>
        <v/>
      </c>
      <c r="BI92" s="147" t="str">
        <f t="shared" si="140"/>
        <v/>
      </c>
      <c r="BJ92" s="145" t="str">
        <f t="shared" si="141"/>
        <v/>
      </c>
      <c r="BK92" s="227"/>
    </row>
    <row r="93" spans="2:63" x14ac:dyDescent="0.2">
      <c r="B93" s="138">
        <f>'Solar prot device - data'!B93</f>
        <v>79</v>
      </c>
      <c r="C93" s="248" t="str">
        <f>IF('Solar prot device - data'!C93&lt;&gt;"","Glazing"&amp;" + "&amp;'Solar prot device - data'!C93,"")</f>
        <v/>
      </c>
      <c r="D93" s="249"/>
      <c r="E93" s="249"/>
      <c r="F93" s="255" t="str">
        <f>IF('Solar prot device - data'!D93&lt;&gt;"",'Solar prot device - data'!D93,"")</f>
        <v/>
      </c>
      <c r="G93" s="147" t="str">
        <f>IF('Solar prot device - data'!E93&lt;&gt;"",'Solar prot device - data'!E93,"")</f>
        <v/>
      </c>
      <c r="H93" s="143" t="str">
        <f>IF('Solar prot device - data'!F93&lt;&gt;"",'Solar prot device - data'!F93,"")</f>
        <v/>
      </c>
      <c r="I93" s="256" t="str">
        <f>IF('Solar prot device - data'!G93&lt;&gt;"",'Solar prot device - data'!G93,"")</f>
        <v/>
      </c>
      <c r="J93" s="142" t="str">
        <f t="shared" si="92"/>
        <v/>
      </c>
      <c r="K93" s="147" t="str">
        <f t="shared" si="93"/>
        <v/>
      </c>
      <c r="L93" s="147" t="str">
        <f t="shared" si="94"/>
        <v/>
      </c>
      <c r="M93" s="147" t="str">
        <f t="shared" si="95"/>
        <v/>
      </c>
      <c r="N93" s="145" t="str">
        <f t="shared" si="96"/>
        <v/>
      </c>
      <c r="O93" s="142" t="str">
        <f t="shared" si="97"/>
        <v/>
      </c>
      <c r="P93" s="147" t="str">
        <f t="shared" si="98"/>
        <v/>
      </c>
      <c r="Q93" s="147" t="str">
        <f t="shared" si="99"/>
        <v/>
      </c>
      <c r="R93" s="147" t="str">
        <f t="shared" si="100"/>
        <v/>
      </c>
      <c r="S93" s="145" t="str">
        <f t="shared" si="101"/>
        <v/>
      </c>
      <c r="T93" s="142" t="str">
        <f t="shared" si="102"/>
        <v/>
      </c>
      <c r="U93" s="147" t="str">
        <f t="shared" si="103"/>
        <v/>
      </c>
      <c r="V93" s="147" t="str">
        <f t="shared" si="104"/>
        <v/>
      </c>
      <c r="W93" s="147" t="str">
        <f t="shared" si="105"/>
        <v/>
      </c>
      <c r="X93" s="145" t="str">
        <f t="shared" si="106"/>
        <v/>
      </c>
      <c r="Y93" s="94"/>
      <c r="Z93" s="142" t="str">
        <f t="shared" si="107"/>
        <v/>
      </c>
      <c r="AA93" s="147" t="str">
        <f t="shared" si="108"/>
        <v/>
      </c>
      <c r="AB93" s="147" t="str">
        <f t="shared" si="109"/>
        <v/>
      </c>
      <c r="AC93" s="147" t="str">
        <f t="shared" si="110"/>
        <v/>
      </c>
      <c r="AD93" s="145" t="str">
        <f t="shared" si="111"/>
        <v/>
      </c>
      <c r="AE93" s="142" t="str">
        <f t="shared" si="112"/>
        <v/>
      </c>
      <c r="AF93" s="147" t="str">
        <f t="shared" si="113"/>
        <v/>
      </c>
      <c r="AG93" s="147" t="str">
        <f t="shared" si="114"/>
        <v/>
      </c>
      <c r="AH93" s="147" t="str">
        <f t="shared" si="115"/>
        <v/>
      </c>
      <c r="AI93" s="145" t="str">
        <f t="shared" si="116"/>
        <v/>
      </c>
      <c r="AJ93" s="94"/>
      <c r="AK93" s="142" t="str">
        <f t="shared" si="117"/>
        <v/>
      </c>
      <c r="AL93" s="147" t="str">
        <f t="shared" si="118"/>
        <v/>
      </c>
      <c r="AM93" s="147" t="str">
        <f t="shared" si="119"/>
        <v/>
      </c>
      <c r="AN93" s="147" t="str">
        <f t="shared" si="120"/>
        <v/>
      </c>
      <c r="AO93" s="145" t="str">
        <f t="shared" si="121"/>
        <v/>
      </c>
      <c r="AP93" s="142" t="str">
        <f t="shared" si="122"/>
        <v/>
      </c>
      <c r="AQ93" s="147" t="str">
        <f t="shared" si="123"/>
        <v/>
      </c>
      <c r="AR93" s="147" t="str">
        <f t="shared" si="124"/>
        <v/>
      </c>
      <c r="AS93" s="147" t="str">
        <f t="shared" si="125"/>
        <v/>
      </c>
      <c r="AT93" s="145" t="str">
        <f t="shared" si="126"/>
        <v/>
      </c>
      <c r="AU93" s="250"/>
      <c r="AV93" s="142" t="str">
        <f t="shared" si="127"/>
        <v/>
      </c>
      <c r="AW93" s="147" t="str">
        <f t="shared" si="128"/>
        <v/>
      </c>
      <c r="AX93" s="147" t="str">
        <f t="shared" si="129"/>
        <v/>
      </c>
      <c r="AY93" s="147" t="str">
        <f t="shared" si="130"/>
        <v/>
      </c>
      <c r="AZ93" s="145" t="str">
        <f t="shared" si="131"/>
        <v/>
      </c>
      <c r="BA93" s="142" t="str">
        <f t="shared" si="132"/>
        <v/>
      </c>
      <c r="BB93" s="147" t="str">
        <f t="shared" si="133"/>
        <v/>
      </c>
      <c r="BC93" s="147" t="str">
        <f t="shared" si="134"/>
        <v/>
      </c>
      <c r="BD93" s="147" t="str">
        <f t="shared" si="135"/>
        <v/>
      </c>
      <c r="BE93" s="145" t="str">
        <f t="shared" si="136"/>
        <v/>
      </c>
      <c r="BF93" s="142" t="str">
        <f t="shared" si="137"/>
        <v/>
      </c>
      <c r="BG93" s="147" t="str">
        <f t="shared" si="138"/>
        <v/>
      </c>
      <c r="BH93" s="147" t="str">
        <f t="shared" si="139"/>
        <v/>
      </c>
      <c r="BI93" s="147" t="str">
        <f t="shared" si="140"/>
        <v/>
      </c>
      <c r="BJ93" s="145" t="str">
        <f t="shared" si="141"/>
        <v/>
      </c>
      <c r="BK93" s="227"/>
    </row>
    <row r="94" spans="2:63" x14ac:dyDescent="0.2">
      <c r="B94" s="138">
        <f>'Solar prot device - data'!B94</f>
        <v>80</v>
      </c>
      <c r="C94" s="248" t="str">
        <f>IF('Solar prot device - data'!C94&lt;&gt;"","Glazing"&amp;" + "&amp;'Solar prot device - data'!C94,"")</f>
        <v/>
      </c>
      <c r="D94" s="249"/>
      <c r="E94" s="249"/>
      <c r="F94" s="255" t="str">
        <f>IF('Solar prot device - data'!D94&lt;&gt;"",'Solar prot device - data'!D94,"")</f>
        <v/>
      </c>
      <c r="G94" s="147" t="str">
        <f>IF('Solar prot device - data'!E94&lt;&gt;"",'Solar prot device - data'!E94,"")</f>
        <v/>
      </c>
      <c r="H94" s="143" t="str">
        <f>IF('Solar prot device - data'!F94&lt;&gt;"",'Solar prot device - data'!F94,"")</f>
        <v/>
      </c>
      <c r="I94" s="256" t="str">
        <f>IF('Solar prot device - data'!G94&lt;&gt;"",'Solar prot device - data'!G94,"")</f>
        <v/>
      </c>
      <c r="J94" s="142" t="str">
        <f t="shared" si="92"/>
        <v/>
      </c>
      <c r="K94" s="147" t="str">
        <f t="shared" si="93"/>
        <v/>
      </c>
      <c r="L94" s="147" t="str">
        <f t="shared" si="94"/>
        <v/>
      </c>
      <c r="M94" s="147" t="str">
        <f t="shared" si="95"/>
        <v/>
      </c>
      <c r="N94" s="145" t="str">
        <f t="shared" si="96"/>
        <v/>
      </c>
      <c r="O94" s="142" t="str">
        <f t="shared" si="97"/>
        <v/>
      </c>
      <c r="P94" s="147" t="str">
        <f t="shared" si="98"/>
        <v/>
      </c>
      <c r="Q94" s="147" t="str">
        <f t="shared" si="99"/>
        <v/>
      </c>
      <c r="R94" s="147" t="str">
        <f t="shared" si="100"/>
        <v/>
      </c>
      <c r="S94" s="145" t="str">
        <f t="shared" si="101"/>
        <v/>
      </c>
      <c r="T94" s="142" t="str">
        <f t="shared" si="102"/>
        <v/>
      </c>
      <c r="U94" s="147" t="str">
        <f t="shared" si="103"/>
        <v/>
      </c>
      <c r="V94" s="147" t="str">
        <f t="shared" si="104"/>
        <v/>
      </c>
      <c r="W94" s="147" t="str">
        <f t="shared" si="105"/>
        <v/>
      </c>
      <c r="X94" s="145" t="str">
        <f t="shared" si="106"/>
        <v/>
      </c>
      <c r="Y94" s="94"/>
      <c r="Z94" s="142" t="str">
        <f t="shared" si="107"/>
        <v/>
      </c>
      <c r="AA94" s="147" t="str">
        <f t="shared" si="108"/>
        <v/>
      </c>
      <c r="AB94" s="147" t="str">
        <f t="shared" si="109"/>
        <v/>
      </c>
      <c r="AC94" s="147" t="str">
        <f t="shared" si="110"/>
        <v/>
      </c>
      <c r="AD94" s="145" t="str">
        <f t="shared" si="111"/>
        <v/>
      </c>
      <c r="AE94" s="142" t="str">
        <f t="shared" si="112"/>
        <v/>
      </c>
      <c r="AF94" s="147" t="str">
        <f t="shared" si="113"/>
        <v/>
      </c>
      <c r="AG94" s="147" t="str">
        <f t="shared" si="114"/>
        <v/>
      </c>
      <c r="AH94" s="147" t="str">
        <f t="shared" si="115"/>
        <v/>
      </c>
      <c r="AI94" s="145" t="str">
        <f t="shared" si="116"/>
        <v/>
      </c>
      <c r="AJ94" s="94"/>
      <c r="AK94" s="142" t="str">
        <f t="shared" si="117"/>
        <v/>
      </c>
      <c r="AL94" s="147" t="str">
        <f t="shared" si="118"/>
        <v/>
      </c>
      <c r="AM94" s="147" t="str">
        <f t="shared" si="119"/>
        <v/>
      </c>
      <c r="AN94" s="147" t="str">
        <f t="shared" si="120"/>
        <v/>
      </c>
      <c r="AO94" s="145" t="str">
        <f t="shared" si="121"/>
        <v/>
      </c>
      <c r="AP94" s="142" t="str">
        <f t="shared" si="122"/>
        <v/>
      </c>
      <c r="AQ94" s="147" t="str">
        <f t="shared" si="123"/>
        <v/>
      </c>
      <c r="AR94" s="147" t="str">
        <f t="shared" si="124"/>
        <v/>
      </c>
      <c r="AS94" s="147" t="str">
        <f t="shared" si="125"/>
        <v/>
      </c>
      <c r="AT94" s="145" t="str">
        <f t="shared" si="126"/>
        <v/>
      </c>
      <c r="AU94" s="250"/>
      <c r="AV94" s="142" t="str">
        <f t="shared" si="127"/>
        <v/>
      </c>
      <c r="AW94" s="147" t="str">
        <f t="shared" si="128"/>
        <v/>
      </c>
      <c r="AX94" s="147" t="str">
        <f t="shared" si="129"/>
        <v/>
      </c>
      <c r="AY94" s="147" t="str">
        <f t="shared" si="130"/>
        <v/>
      </c>
      <c r="AZ94" s="145" t="str">
        <f t="shared" si="131"/>
        <v/>
      </c>
      <c r="BA94" s="142" t="str">
        <f t="shared" si="132"/>
        <v/>
      </c>
      <c r="BB94" s="147" t="str">
        <f t="shared" si="133"/>
        <v/>
      </c>
      <c r="BC94" s="147" t="str">
        <f t="shared" si="134"/>
        <v/>
      </c>
      <c r="BD94" s="147" t="str">
        <f t="shared" si="135"/>
        <v/>
      </c>
      <c r="BE94" s="145" t="str">
        <f t="shared" si="136"/>
        <v/>
      </c>
      <c r="BF94" s="142" t="str">
        <f t="shared" si="137"/>
        <v/>
      </c>
      <c r="BG94" s="147" t="str">
        <f t="shared" si="138"/>
        <v/>
      </c>
      <c r="BH94" s="147" t="str">
        <f t="shared" si="139"/>
        <v/>
      </c>
      <c r="BI94" s="147" t="str">
        <f t="shared" si="140"/>
        <v/>
      </c>
      <c r="BJ94" s="145" t="str">
        <f t="shared" si="141"/>
        <v/>
      </c>
      <c r="BK94" s="227"/>
    </row>
    <row r="95" spans="2:63" x14ac:dyDescent="0.2">
      <c r="B95" s="138">
        <f>'Solar prot device - data'!B95</f>
        <v>81</v>
      </c>
      <c r="C95" s="248" t="str">
        <f>IF('Solar prot device - data'!C95&lt;&gt;"","Glazing"&amp;" + "&amp;'Solar prot device - data'!C95,"")</f>
        <v/>
      </c>
      <c r="D95" s="249"/>
      <c r="E95" s="249"/>
      <c r="F95" s="255" t="str">
        <f>IF('Solar prot device - data'!D95&lt;&gt;"",'Solar prot device - data'!D95,"")</f>
        <v/>
      </c>
      <c r="G95" s="147" t="str">
        <f>IF('Solar prot device - data'!E95&lt;&gt;"",'Solar prot device - data'!E95,"")</f>
        <v/>
      </c>
      <c r="H95" s="143" t="str">
        <f>IF('Solar prot device - data'!F95&lt;&gt;"",'Solar prot device - data'!F95,"")</f>
        <v/>
      </c>
      <c r="I95" s="256" t="str">
        <f>IF('Solar prot device - data'!G95&lt;&gt;"",'Solar prot device - data'!G95,"")</f>
        <v/>
      </c>
      <c r="J95" s="142" t="str">
        <f t="shared" si="92"/>
        <v/>
      </c>
      <c r="K95" s="147" t="str">
        <f t="shared" si="93"/>
        <v/>
      </c>
      <c r="L95" s="147" t="str">
        <f t="shared" si="94"/>
        <v/>
      </c>
      <c r="M95" s="147" t="str">
        <f t="shared" si="95"/>
        <v/>
      </c>
      <c r="N95" s="145" t="str">
        <f t="shared" si="96"/>
        <v/>
      </c>
      <c r="O95" s="142" t="str">
        <f t="shared" si="97"/>
        <v/>
      </c>
      <c r="P95" s="147" t="str">
        <f t="shared" si="98"/>
        <v/>
      </c>
      <c r="Q95" s="147" t="str">
        <f t="shared" si="99"/>
        <v/>
      </c>
      <c r="R95" s="147" t="str">
        <f t="shared" si="100"/>
        <v/>
      </c>
      <c r="S95" s="145" t="str">
        <f t="shared" si="101"/>
        <v/>
      </c>
      <c r="T95" s="142" t="str">
        <f t="shared" si="102"/>
        <v/>
      </c>
      <c r="U95" s="147" t="str">
        <f t="shared" si="103"/>
        <v/>
      </c>
      <c r="V95" s="147" t="str">
        <f t="shared" si="104"/>
        <v/>
      </c>
      <c r="W95" s="147" t="str">
        <f t="shared" si="105"/>
        <v/>
      </c>
      <c r="X95" s="145" t="str">
        <f t="shared" si="106"/>
        <v/>
      </c>
      <c r="Y95" s="94"/>
      <c r="Z95" s="142" t="str">
        <f t="shared" si="107"/>
        <v/>
      </c>
      <c r="AA95" s="147" t="str">
        <f t="shared" si="108"/>
        <v/>
      </c>
      <c r="AB95" s="147" t="str">
        <f t="shared" si="109"/>
        <v/>
      </c>
      <c r="AC95" s="147" t="str">
        <f t="shared" si="110"/>
        <v/>
      </c>
      <c r="AD95" s="145" t="str">
        <f t="shared" si="111"/>
        <v/>
      </c>
      <c r="AE95" s="142" t="str">
        <f t="shared" si="112"/>
        <v/>
      </c>
      <c r="AF95" s="147" t="str">
        <f t="shared" si="113"/>
        <v/>
      </c>
      <c r="AG95" s="147" t="str">
        <f t="shared" si="114"/>
        <v/>
      </c>
      <c r="AH95" s="147" t="str">
        <f t="shared" si="115"/>
        <v/>
      </c>
      <c r="AI95" s="145" t="str">
        <f t="shared" si="116"/>
        <v/>
      </c>
      <c r="AJ95" s="94"/>
      <c r="AK95" s="142" t="str">
        <f t="shared" si="117"/>
        <v/>
      </c>
      <c r="AL95" s="147" t="str">
        <f t="shared" si="118"/>
        <v/>
      </c>
      <c r="AM95" s="147" t="str">
        <f t="shared" si="119"/>
        <v/>
      </c>
      <c r="AN95" s="147" t="str">
        <f t="shared" si="120"/>
        <v/>
      </c>
      <c r="AO95" s="145" t="str">
        <f t="shared" si="121"/>
        <v/>
      </c>
      <c r="AP95" s="142" t="str">
        <f t="shared" si="122"/>
        <v/>
      </c>
      <c r="AQ95" s="147" t="str">
        <f t="shared" si="123"/>
        <v/>
      </c>
      <c r="AR95" s="147" t="str">
        <f t="shared" si="124"/>
        <v/>
      </c>
      <c r="AS95" s="147" t="str">
        <f t="shared" si="125"/>
        <v/>
      </c>
      <c r="AT95" s="145" t="str">
        <f t="shared" si="126"/>
        <v/>
      </c>
      <c r="AU95" s="250"/>
      <c r="AV95" s="142" t="str">
        <f t="shared" si="127"/>
        <v/>
      </c>
      <c r="AW95" s="147" t="str">
        <f t="shared" si="128"/>
        <v/>
      </c>
      <c r="AX95" s="147" t="str">
        <f t="shared" si="129"/>
        <v/>
      </c>
      <c r="AY95" s="147" t="str">
        <f t="shared" si="130"/>
        <v/>
      </c>
      <c r="AZ95" s="145" t="str">
        <f t="shared" si="131"/>
        <v/>
      </c>
      <c r="BA95" s="142" t="str">
        <f t="shared" si="132"/>
        <v/>
      </c>
      <c r="BB95" s="147" t="str">
        <f t="shared" si="133"/>
        <v/>
      </c>
      <c r="BC95" s="147" t="str">
        <f t="shared" si="134"/>
        <v/>
      </c>
      <c r="BD95" s="147" t="str">
        <f t="shared" si="135"/>
        <v/>
      </c>
      <c r="BE95" s="145" t="str">
        <f t="shared" si="136"/>
        <v/>
      </c>
      <c r="BF95" s="142" t="str">
        <f t="shared" si="137"/>
        <v/>
      </c>
      <c r="BG95" s="147" t="str">
        <f t="shared" si="138"/>
        <v/>
      </c>
      <c r="BH95" s="147" t="str">
        <f t="shared" si="139"/>
        <v/>
      </c>
      <c r="BI95" s="147" t="str">
        <f t="shared" si="140"/>
        <v/>
      </c>
      <c r="BJ95" s="145" t="str">
        <f t="shared" si="141"/>
        <v/>
      </c>
      <c r="BK95" s="227"/>
    </row>
    <row r="96" spans="2:63" x14ac:dyDescent="0.2">
      <c r="B96" s="138">
        <f>'Solar prot device - data'!B96</f>
        <v>82</v>
      </c>
      <c r="C96" s="248" t="str">
        <f>IF('Solar prot device - data'!C96&lt;&gt;"","Glazing"&amp;" + "&amp;'Solar prot device - data'!C96,"")</f>
        <v/>
      </c>
      <c r="D96" s="249"/>
      <c r="E96" s="249"/>
      <c r="F96" s="255" t="str">
        <f>IF('Solar prot device - data'!D96&lt;&gt;"",'Solar prot device - data'!D96,"")</f>
        <v/>
      </c>
      <c r="G96" s="147" t="str">
        <f>IF('Solar prot device - data'!E96&lt;&gt;"",'Solar prot device - data'!E96,"")</f>
        <v/>
      </c>
      <c r="H96" s="143" t="str">
        <f>IF('Solar prot device - data'!F96&lt;&gt;"",'Solar prot device - data'!F96,"")</f>
        <v/>
      </c>
      <c r="I96" s="256" t="str">
        <f>IF('Solar prot device - data'!G96&lt;&gt;"",'Solar prot device - data'!G96,"")</f>
        <v/>
      </c>
      <c r="J96" s="142" t="str">
        <f t="shared" si="92"/>
        <v/>
      </c>
      <c r="K96" s="147" t="str">
        <f t="shared" si="93"/>
        <v/>
      </c>
      <c r="L96" s="147" t="str">
        <f t="shared" si="94"/>
        <v/>
      </c>
      <c r="M96" s="147" t="str">
        <f t="shared" si="95"/>
        <v/>
      </c>
      <c r="N96" s="145" t="str">
        <f t="shared" si="96"/>
        <v/>
      </c>
      <c r="O96" s="142" t="str">
        <f t="shared" si="97"/>
        <v/>
      </c>
      <c r="P96" s="147" t="str">
        <f t="shared" si="98"/>
        <v/>
      </c>
      <c r="Q96" s="147" t="str">
        <f t="shared" si="99"/>
        <v/>
      </c>
      <c r="R96" s="147" t="str">
        <f t="shared" si="100"/>
        <v/>
      </c>
      <c r="S96" s="145" t="str">
        <f t="shared" si="101"/>
        <v/>
      </c>
      <c r="T96" s="142" t="str">
        <f t="shared" si="102"/>
        <v/>
      </c>
      <c r="U96" s="147" t="str">
        <f t="shared" si="103"/>
        <v/>
      </c>
      <c r="V96" s="147" t="str">
        <f t="shared" si="104"/>
        <v/>
      </c>
      <c r="W96" s="147" t="str">
        <f t="shared" si="105"/>
        <v/>
      </c>
      <c r="X96" s="145" t="str">
        <f t="shared" si="106"/>
        <v/>
      </c>
      <c r="Y96" s="94"/>
      <c r="Z96" s="142" t="str">
        <f t="shared" si="107"/>
        <v/>
      </c>
      <c r="AA96" s="147" t="str">
        <f t="shared" si="108"/>
        <v/>
      </c>
      <c r="AB96" s="147" t="str">
        <f t="shared" si="109"/>
        <v/>
      </c>
      <c r="AC96" s="147" t="str">
        <f t="shared" si="110"/>
        <v/>
      </c>
      <c r="AD96" s="145" t="str">
        <f t="shared" si="111"/>
        <v/>
      </c>
      <c r="AE96" s="142" t="str">
        <f t="shared" si="112"/>
        <v/>
      </c>
      <c r="AF96" s="147" t="str">
        <f t="shared" si="113"/>
        <v/>
      </c>
      <c r="AG96" s="147" t="str">
        <f t="shared" si="114"/>
        <v/>
      </c>
      <c r="AH96" s="147" t="str">
        <f t="shared" si="115"/>
        <v/>
      </c>
      <c r="AI96" s="145" t="str">
        <f t="shared" si="116"/>
        <v/>
      </c>
      <c r="AJ96" s="94"/>
      <c r="AK96" s="142" t="str">
        <f t="shared" si="117"/>
        <v/>
      </c>
      <c r="AL96" s="147" t="str">
        <f t="shared" si="118"/>
        <v/>
      </c>
      <c r="AM96" s="147" t="str">
        <f t="shared" si="119"/>
        <v/>
      </c>
      <c r="AN96" s="147" t="str">
        <f t="shared" si="120"/>
        <v/>
      </c>
      <c r="AO96" s="145" t="str">
        <f t="shared" si="121"/>
        <v/>
      </c>
      <c r="AP96" s="142" t="str">
        <f t="shared" si="122"/>
        <v/>
      </c>
      <c r="AQ96" s="147" t="str">
        <f t="shared" si="123"/>
        <v/>
      </c>
      <c r="AR96" s="147" t="str">
        <f t="shared" si="124"/>
        <v/>
      </c>
      <c r="AS96" s="147" t="str">
        <f t="shared" si="125"/>
        <v/>
      </c>
      <c r="AT96" s="145" t="str">
        <f t="shared" si="126"/>
        <v/>
      </c>
      <c r="AU96" s="250"/>
      <c r="AV96" s="142" t="str">
        <f t="shared" si="127"/>
        <v/>
      </c>
      <c r="AW96" s="147" t="str">
        <f t="shared" si="128"/>
        <v/>
      </c>
      <c r="AX96" s="147" t="str">
        <f t="shared" si="129"/>
        <v/>
      </c>
      <c r="AY96" s="147" t="str">
        <f t="shared" si="130"/>
        <v/>
      </c>
      <c r="AZ96" s="145" t="str">
        <f t="shared" si="131"/>
        <v/>
      </c>
      <c r="BA96" s="142" t="str">
        <f t="shared" si="132"/>
        <v/>
      </c>
      <c r="BB96" s="147" t="str">
        <f t="shared" si="133"/>
        <v/>
      </c>
      <c r="BC96" s="147" t="str">
        <f t="shared" si="134"/>
        <v/>
      </c>
      <c r="BD96" s="147" t="str">
        <f t="shared" si="135"/>
        <v/>
      </c>
      <c r="BE96" s="145" t="str">
        <f t="shared" si="136"/>
        <v/>
      </c>
      <c r="BF96" s="142" t="str">
        <f t="shared" si="137"/>
        <v/>
      </c>
      <c r="BG96" s="147" t="str">
        <f t="shared" si="138"/>
        <v/>
      </c>
      <c r="BH96" s="147" t="str">
        <f t="shared" si="139"/>
        <v/>
      </c>
      <c r="BI96" s="147" t="str">
        <f t="shared" si="140"/>
        <v/>
      </c>
      <c r="BJ96" s="145" t="str">
        <f t="shared" si="141"/>
        <v/>
      </c>
      <c r="BK96" s="227"/>
    </row>
    <row r="97" spans="2:63" x14ac:dyDescent="0.2">
      <c r="B97" s="138">
        <f>'Solar prot device - data'!B97</f>
        <v>83</v>
      </c>
      <c r="C97" s="248" t="str">
        <f>IF('Solar prot device - data'!C97&lt;&gt;"","Glazing"&amp;" + "&amp;'Solar prot device - data'!C97,"")</f>
        <v/>
      </c>
      <c r="D97" s="249"/>
      <c r="E97" s="249"/>
      <c r="F97" s="255" t="str">
        <f>IF('Solar prot device - data'!D97&lt;&gt;"",'Solar prot device - data'!D97,"")</f>
        <v/>
      </c>
      <c r="G97" s="147" t="str">
        <f>IF('Solar prot device - data'!E97&lt;&gt;"",'Solar prot device - data'!E97,"")</f>
        <v/>
      </c>
      <c r="H97" s="143" t="str">
        <f>IF('Solar prot device - data'!F97&lt;&gt;"",'Solar prot device - data'!F97,"")</f>
        <v/>
      </c>
      <c r="I97" s="256" t="str">
        <f>IF('Solar prot device - data'!G97&lt;&gt;"",'Solar prot device - data'!G97,"")</f>
        <v/>
      </c>
      <c r="J97" s="142" t="str">
        <f t="shared" si="92"/>
        <v/>
      </c>
      <c r="K97" s="147" t="str">
        <f t="shared" si="93"/>
        <v/>
      </c>
      <c r="L97" s="147" t="str">
        <f t="shared" si="94"/>
        <v/>
      </c>
      <c r="M97" s="147" t="str">
        <f t="shared" si="95"/>
        <v/>
      </c>
      <c r="N97" s="145" t="str">
        <f t="shared" si="96"/>
        <v/>
      </c>
      <c r="O97" s="142" t="str">
        <f t="shared" si="97"/>
        <v/>
      </c>
      <c r="P97" s="147" t="str">
        <f t="shared" si="98"/>
        <v/>
      </c>
      <c r="Q97" s="147" t="str">
        <f t="shared" si="99"/>
        <v/>
      </c>
      <c r="R97" s="147" t="str">
        <f t="shared" si="100"/>
        <v/>
      </c>
      <c r="S97" s="145" t="str">
        <f t="shared" si="101"/>
        <v/>
      </c>
      <c r="T97" s="142" t="str">
        <f t="shared" si="102"/>
        <v/>
      </c>
      <c r="U97" s="147" t="str">
        <f t="shared" si="103"/>
        <v/>
      </c>
      <c r="V97" s="147" t="str">
        <f t="shared" si="104"/>
        <v/>
      </c>
      <c r="W97" s="147" t="str">
        <f t="shared" si="105"/>
        <v/>
      </c>
      <c r="X97" s="145" t="str">
        <f t="shared" si="106"/>
        <v/>
      </c>
      <c r="Y97" s="94"/>
      <c r="Z97" s="142" t="str">
        <f t="shared" si="107"/>
        <v/>
      </c>
      <c r="AA97" s="147" t="str">
        <f t="shared" si="108"/>
        <v/>
      </c>
      <c r="AB97" s="147" t="str">
        <f t="shared" si="109"/>
        <v/>
      </c>
      <c r="AC97" s="147" t="str">
        <f t="shared" si="110"/>
        <v/>
      </c>
      <c r="AD97" s="145" t="str">
        <f t="shared" si="111"/>
        <v/>
      </c>
      <c r="AE97" s="142" t="str">
        <f t="shared" si="112"/>
        <v/>
      </c>
      <c r="AF97" s="147" t="str">
        <f t="shared" si="113"/>
        <v/>
      </c>
      <c r="AG97" s="147" t="str">
        <f t="shared" si="114"/>
        <v/>
      </c>
      <c r="AH97" s="147" t="str">
        <f t="shared" si="115"/>
        <v/>
      </c>
      <c r="AI97" s="145" t="str">
        <f t="shared" si="116"/>
        <v/>
      </c>
      <c r="AJ97" s="94"/>
      <c r="AK97" s="142" t="str">
        <f t="shared" si="117"/>
        <v/>
      </c>
      <c r="AL97" s="147" t="str">
        <f t="shared" si="118"/>
        <v/>
      </c>
      <c r="AM97" s="147" t="str">
        <f t="shared" si="119"/>
        <v/>
      </c>
      <c r="AN97" s="147" t="str">
        <f t="shared" si="120"/>
        <v/>
      </c>
      <c r="AO97" s="145" t="str">
        <f t="shared" si="121"/>
        <v/>
      </c>
      <c r="AP97" s="142" t="str">
        <f t="shared" si="122"/>
        <v/>
      </c>
      <c r="AQ97" s="147" t="str">
        <f t="shared" si="123"/>
        <v/>
      </c>
      <c r="AR97" s="147" t="str">
        <f t="shared" si="124"/>
        <v/>
      </c>
      <c r="AS97" s="147" t="str">
        <f t="shared" si="125"/>
        <v/>
      </c>
      <c r="AT97" s="145" t="str">
        <f t="shared" si="126"/>
        <v/>
      </c>
      <c r="AU97" s="250"/>
      <c r="AV97" s="142" t="str">
        <f t="shared" si="127"/>
        <v/>
      </c>
      <c r="AW97" s="147" t="str">
        <f t="shared" si="128"/>
        <v/>
      </c>
      <c r="AX97" s="147" t="str">
        <f t="shared" si="129"/>
        <v/>
      </c>
      <c r="AY97" s="147" t="str">
        <f t="shared" si="130"/>
        <v/>
      </c>
      <c r="AZ97" s="145" t="str">
        <f t="shared" si="131"/>
        <v/>
      </c>
      <c r="BA97" s="142" t="str">
        <f t="shared" si="132"/>
        <v/>
      </c>
      <c r="BB97" s="147" t="str">
        <f t="shared" si="133"/>
        <v/>
      </c>
      <c r="BC97" s="147" t="str">
        <f t="shared" si="134"/>
        <v/>
      </c>
      <c r="BD97" s="147" t="str">
        <f t="shared" si="135"/>
        <v/>
      </c>
      <c r="BE97" s="145" t="str">
        <f t="shared" si="136"/>
        <v/>
      </c>
      <c r="BF97" s="142" t="str">
        <f t="shared" si="137"/>
        <v/>
      </c>
      <c r="BG97" s="147" t="str">
        <f t="shared" si="138"/>
        <v/>
      </c>
      <c r="BH97" s="147" t="str">
        <f t="shared" si="139"/>
        <v/>
      </c>
      <c r="BI97" s="147" t="str">
        <f t="shared" si="140"/>
        <v/>
      </c>
      <c r="BJ97" s="145" t="str">
        <f t="shared" si="141"/>
        <v/>
      </c>
      <c r="BK97" s="227"/>
    </row>
    <row r="98" spans="2:63" x14ac:dyDescent="0.2">
      <c r="B98" s="138">
        <f>'Solar prot device - data'!B98</f>
        <v>84</v>
      </c>
      <c r="C98" s="248" t="str">
        <f>IF('Solar prot device - data'!C98&lt;&gt;"","Glazing"&amp;" + "&amp;'Solar prot device - data'!C98,"")</f>
        <v/>
      </c>
      <c r="D98" s="249"/>
      <c r="E98" s="249"/>
      <c r="F98" s="255" t="str">
        <f>IF('Solar prot device - data'!D98&lt;&gt;"",'Solar prot device - data'!D98,"")</f>
        <v/>
      </c>
      <c r="G98" s="147" t="str">
        <f>IF('Solar prot device - data'!E98&lt;&gt;"",'Solar prot device - data'!E98,"")</f>
        <v/>
      </c>
      <c r="H98" s="143" t="str">
        <f>IF('Solar prot device - data'!F98&lt;&gt;"",'Solar prot device - data'!F98,"")</f>
        <v/>
      </c>
      <c r="I98" s="256" t="str">
        <f>IF('Solar prot device - data'!G98&lt;&gt;"",'Solar prot device - data'!G98,"")</f>
        <v/>
      </c>
      <c r="J98" s="142" t="str">
        <f t="shared" si="92"/>
        <v/>
      </c>
      <c r="K98" s="147" t="str">
        <f t="shared" si="93"/>
        <v/>
      </c>
      <c r="L98" s="147" t="str">
        <f t="shared" si="94"/>
        <v/>
      </c>
      <c r="M98" s="147" t="str">
        <f t="shared" si="95"/>
        <v/>
      </c>
      <c r="N98" s="145" t="str">
        <f t="shared" si="96"/>
        <v/>
      </c>
      <c r="O98" s="142" t="str">
        <f t="shared" si="97"/>
        <v/>
      </c>
      <c r="P98" s="147" t="str">
        <f t="shared" si="98"/>
        <v/>
      </c>
      <c r="Q98" s="147" t="str">
        <f t="shared" si="99"/>
        <v/>
      </c>
      <c r="R98" s="147" t="str">
        <f t="shared" si="100"/>
        <v/>
      </c>
      <c r="S98" s="145" t="str">
        <f t="shared" si="101"/>
        <v/>
      </c>
      <c r="T98" s="142" t="str">
        <f t="shared" si="102"/>
        <v/>
      </c>
      <c r="U98" s="147" t="str">
        <f t="shared" si="103"/>
        <v/>
      </c>
      <c r="V98" s="147" t="str">
        <f t="shared" si="104"/>
        <v/>
      </c>
      <c r="W98" s="147" t="str">
        <f t="shared" si="105"/>
        <v/>
      </c>
      <c r="X98" s="145" t="str">
        <f t="shared" si="106"/>
        <v/>
      </c>
      <c r="Y98" s="94"/>
      <c r="Z98" s="142" t="str">
        <f t="shared" si="107"/>
        <v/>
      </c>
      <c r="AA98" s="147" t="str">
        <f t="shared" si="108"/>
        <v/>
      </c>
      <c r="AB98" s="147" t="str">
        <f t="shared" si="109"/>
        <v/>
      </c>
      <c r="AC98" s="147" t="str">
        <f t="shared" si="110"/>
        <v/>
      </c>
      <c r="AD98" s="145" t="str">
        <f t="shared" si="111"/>
        <v/>
      </c>
      <c r="AE98" s="142" t="str">
        <f t="shared" si="112"/>
        <v/>
      </c>
      <c r="AF98" s="147" t="str">
        <f t="shared" si="113"/>
        <v/>
      </c>
      <c r="AG98" s="147" t="str">
        <f t="shared" si="114"/>
        <v/>
      </c>
      <c r="AH98" s="147" t="str">
        <f t="shared" si="115"/>
        <v/>
      </c>
      <c r="AI98" s="145" t="str">
        <f t="shared" si="116"/>
        <v/>
      </c>
      <c r="AJ98" s="94"/>
      <c r="AK98" s="142" t="str">
        <f t="shared" si="117"/>
        <v/>
      </c>
      <c r="AL98" s="147" t="str">
        <f t="shared" si="118"/>
        <v/>
      </c>
      <c r="AM98" s="147" t="str">
        <f t="shared" si="119"/>
        <v/>
      </c>
      <c r="AN98" s="147" t="str">
        <f t="shared" si="120"/>
        <v/>
      </c>
      <c r="AO98" s="145" t="str">
        <f t="shared" si="121"/>
        <v/>
      </c>
      <c r="AP98" s="142" t="str">
        <f t="shared" si="122"/>
        <v/>
      </c>
      <c r="AQ98" s="147" t="str">
        <f t="shared" si="123"/>
        <v/>
      </c>
      <c r="AR98" s="147" t="str">
        <f t="shared" si="124"/>
        <v/>
      </c>
      <c r="AS98" s="147" t="str">
        <f t="shared" si="125"/>
        <v/>
      </c>
      <c r="AT98" s="145" t="str">
        <f t="shared" si="126"/>
        <v/>
      </c>
      <c r="AU98" s="250"/>
      <c r="AV98" s="142" t="str">
        <f t="shared" si="127"/>
        <v/>
      </c>
      <c r="AW98" s="147" t="str">
        <f t="shared" si="128"/>
        <v/>
      </c>
      <c r="AX98" s="147" t="str">
        <f t="shared" si="129"/>
        <v/>
      </c>
      <c r="AY98" s="147" t="str">
        <f t="shared" si="130"/>
        <v/>
      </c>
      <c r="AZ98" s="145" t="str">
        <f t="shared" si="131"/>
        <v/>
      </c>
      <c r="BA98" s="142" t="str">
        <f t="shared" si="132"/>
        <v/>
      </c>
      <c r="BB98" s="147" t="str">
        <f t="shared" si="133"/>
        <v/>
      </c>
      <c r="BC98" s="147" t="str">
        <f t="shared" si="134"/>
        <v/>
      </c>
      <c r="BD98" s="147" t="str">
        <f t="shared" si="135"/>
        <v/>
      </c>
      <c r="BE98" s="145" t="str">
        <f t="shared" si="136"/>
        <v/>
      </c>
      <c r="BF98" s="142" t="str">
        <f t="shared" si="137"/>
        <v/>
      </c>
      <c r="BG98" s="147" t="str">
        <f t="shared" si="138"/>
        <v/>
      </c>
      <c r="BH98" s="147" t="str">
        <f t="shared" si="139"/>
        <v/>
      </c>
      <c r="BI98" s="147" t="str">
        <f t="shared" si="140"/>
        <v/>
      </c>
      <c r="BJ98" s="145" t="str">
        <f t="shared" si="141"/>
        <v/>
      </c>
      <c r="BK98" s="227"/>
    </row>
    <row r="99" spans="2:63" x14ac:dyDescent="0.2">
      <c r="B99" s="138">
        <f>'Solar prot device - data'!B99</f>
        <v>85</v>
      </c>
      <c r="C99" s="248" t="str">
        <f>IF('Solar prot device - data'!C99&lt;&gt;"","Glazing"&amp;" + "&amp;'Solar prot device - data'!C99,"")</f>
        <v/>
      </c>
      <c r="D99" s="249"/>
      <c r="E99" s="249"/>
      <c r="F99" s="255" t="str">
        <f>IF('Solar prot device - data'!D99&lt;&gt;"",'Solar prot device - data'!D99,"")</f>
        <v/>
      </c>
      <c r="G99" s="147" t="str">
        <f>IF('Solar prot device - data'!E99&lt;&gt;"",'Solar prot device - data'!E99,"")</f>
        <v/>
      </c>
      <c r="H99" s="143" t="str">
        <f>IF('Solar prot device - data'!F99&lt;&gt;"",'Solar prot device - data'!F99,"")</f>
        <v/>
      </c>
      <c r="I99" s="256" t="str">
        <f>IF('Solar prot device - data'!G99&lt;&gt;"",'Solar prot device - data'!G99,"")</f>
        <v/>
      </c>
      <c r="J99" s="142" t="str">
        <f t="shared" si="92"/>
        <v/>
      </c>
      <c r="K99" s="147" t="str">
        <f t="shared" si="93"/>
        <v/>
      </c>
      <c r="L99" s="147" t="str">
        <f t="shared" si="94"/>
        <v/>
      </c>
      <c r="M99" s="147" t="str">
        <f t="shared" si="95"/>
        <v/>
      </c>
      <c r="N99" s="145" t="str">
        <f t="shared" si="96"/>
        <v/>
      </c>
      <c r="O99" s="142" t="str">
        <f t="shared" si="97"/>
        <v/>
      </c>
      <c r="P99" s="147" t="str">
        <f t="shared" si="98"/>
        <v/>
      </c>
      <c r="Q99" s="147" t="str">
        <f t="shared" si="99"/>
        <v/>
      </c>
      <c r="R99" s="147" t="str">
        <f t="shared" si="100"/>
        <v/>
      </c>
      <c r="S99" s="145" t="str">
        <f t="shared" si="101"/>
        <v/>
      </c>
      <c r="T99" s="142" t="str">
        <f t="shared" si="102"/>
        <v/>
      </c>
      <c r="U99" s="147" t="str">
        <f t="shared" si="103"/>
        <v/>
      </c>
      <c r="V99" s="147" t="str">
        <f t="shared" si="104"/>
        <v/>
      </c>
      <c r="W99" s="147" t="str">
        <f t="shared" si="105"/>
        <v/>
      </c>
      <c r="X99" s="145" t="str">
        <f t="shared" si="106"/>
        <v/>
      </c>
      <c r="Y99" s="94"/>
      <c r="Z99" s="142" t="str">
        <f t="shared" si="107"/>
        <v/>
      </c>
      <c r="AA99" s="147" t="str">
        <f t="shared" si="108"/>
        <v/>
      </c>
      <c r="AB99" s="147" t="str">
        <f t="shared" si="109"/>
        <v/>
      </c>
      <c r="AC99" s="147" t="str">
        <f t="shared" si="110"/>
        <v/>
      </c>
      <c r="AD99" s="145" t="str">
        <f t="shared" si="111"/>
        <v/>
      </c>
      <c r="AE99" s="142" t="str">
        <f t="shared" si="112"/>
        <v/>
      </c>
      <c r="AF99" s="147" t="str">
        <f t="shared" si="113"/>
        <v/>
      </c>
      <c r="AG99" s="147" t="str">
        <f t="shared" si="114"/>
        <v/>
      </c>
      <c r="AH99" s="147" t="str">
        <f t="shared" si="115"/>
        <v/>
      </c>
      <c r="AI99" s="145" t="str">
        <f t="shared" si="116"/>
        <v/>
      </c>
      <c r="AJ99" s="94"/>
      <c r="AK99" s="142" t="str">
        <f t="shared" si="117"/>
        <v/>
      </c>
      <c r="AL99" s="147" t="str">
        <f t="shared" si="118"/>
        <v/>
      </c>
      <c r="AM99" s="147" t="str">
        <f t="shared" si="119"/>
        <v/>
      </c>
      <c r="AN99" s="147" t="str">
        <f t="shared" si="120"/>
        <v/>
      </c>
      <c r="AO99" s="145" t="str">
        <f t="shared" si="121"/>
        <v/>
      </c>
      <c r="AP99" s="142" t="str">
        <f t="shared" si="122"/>
        <v/>
      </c>
      <c r="AQ99" s="147" t="str">
        <f t="shared" si="123"/>
        <v/>
      </c>
      <c r="AR99" s="147" t="str">
        <f t="shared" si="124"/>
        <v/>
      </c>
      <c r="AS99" s="147" t="str">
        <f t="shared" si="125"/>
        <v/>
      </c>
      <c r="AT99" s="145" t="str">
        <f t="shared" si="126"/>
        <v/>
      </c>
      <c r="AU99" s="250"/>
      <c r="AV99" s="142" t="str">
        <f t="shared" si="127"/>
        <v/>
      </c>
      <c r="AW99" s="147" t="str">
        <f t="shared" si="128"/>
        <v/>
      </c>
      <c r="AX99" s="147" t="str">
        <f t="shared" si="129"/>
        <v/>
      </c>
      <c r="AY99" s="147" t="str">
        <f t="shared" si="130"/>
        <v/>
      </c>
      <c r="AZ99" s="145" t="str">
        <f t="shared" si="131"/>
        <v/>
      </c>
      <c r="BA99" s="142" t="str">
        <f t="shared" si="132"/>
        <v/>
      </c>
      <c r="BB99" s="147" t="str">
        <f t="shared" si="133"/>
        <v/>
      </c>
      <c r="BC99" s="147" t="str">
        <f t="shared" si="134"/>
        <v/>
      </c>
      <c r="BD99" s="147" t="str">
        <f t="shared" si="135"/>
        <v/>
      </c>
      <c r="BE99" s="145" t="str">
        <f t="shared" si="136"/>
        <v/>
      </c>
      <c r="BF99" s="142" t="str">
        <f t="shared" si="137"/>
        <v/>
      </c>
      <c r="BG99" s="147" t="str">
        <f t="shared" si="138"/>
        <v/>
      </c>
      <c r="BH99" s="147" t="str">
        <f t="shared" si="139"/>
        <v/>
      </c>
      <c r="BI99" s="147" t="str">
        <f t="shared" si="140"/>
        <v/>
      </c>
      <c r="BJ99" s="145" t="str">
        <f t="shared" si="141"/>
        <v/>
      </c>
      <c r="BK99" s="227"/>
    </row>
    <row r="100" spans="2:63" x14ac:dyDescent="0.2">
      <c r="B100" s="138">
        <f>'Solar prot device - data'!B100</f>
        <v>86</v>
      </c>
      <c r="C100" s="248" t="str">
        <f>IF('Solar prot device - data'!C100&lt;&gt;"","Glazing"&amp;" + "&amp;'Solar prot device - data'!C100,"")</f>
        <v/>
      </c>
      <c r="D100" s="249"/>
      <c r="E100" s="249"/>
      <c r="F100" s="255" t="str">
        <f>IF('Solar prot device - data'!D100&lt;&gt;"",'Solar prot device - data'!D100,"")</f>
        <v/>
      </c>
      <c r="G100" s="147" t="str">
        <f>IF('Solar prot device - data'!E100&lt;&gt;"",'Solar prot device - data'!E100,"")</f>
        <v/>
      </c>
      <c r="H100" s="143" t="str">
        <f>IF('Solar prot device - data'!F100&lt;&gt;"",'Solar prot device - data'!F100,"")</f>
        <v/>
      </c>
      <c r="I100" s="256" t="str">
        <f>IF('Solar prot device - data'!G100&lt;&gt;"",'Solar prot device - data'!G100,"")</f>
        <v/>
      </c>
      <c r="J100" s="142" t="str">
        <f t="shared" si="92"/>
        <v/>
      </c>
      <c r="K100" s="147" t="str">
        <f t="shared" si="93"/>
        <v/>
      </c>
      <c r="L100" s="147" t="str">
        <f t="shared" si="94"/>
        <v/>
      </c>
      <c r="M100" s="147" t="str">
        <f t="shared" si="95"/>
        <v/>
      </c>
      <c r="N100" s="145" t="str">
        <f t="shared" si="96"/>
        <v/>
      </c>
      <c r="O100" s="142" t="str">
        <f t="shared" si="97"/>
        <v/>
      </c>
      <c r="P100" s="147" t="str">
        <f t="shared" si="98"/>
        <v/>
      </c>
      <c r="Q100" s="147" t="str">
        <f t="shared" si="99"/>
        <v/>
      </c>
      <c r="R100" s="147" t="str">
        <f t="shared" si="100"/>
        <v/>
      </c>
      <c r="S100" s="145" t="str">
        <f t="shared" si="101"/>
        <v/>
      </c>
      <c r="T100" s="142" t="str">
        <f t="shared" si="102"/>
        <v/>
      </c>
      <c r="U100" s="147" t="str">
        <f t="shared" si="103"/>
        <v/>
      </c>
      <c r="V100" s="147" t="str">
        <f t="shared" si="104"/>
        <v/>
      </c>
      <c r="W100" s="147" t="str">
        <f t="shared" si="105"/>
        <v/>
      </c>
      <c r="X100" s="145" t="str">
        <f t="shared" si="106"/>
        <v/>
      </c>
      <c r="Y100" s="94"/>
      <c r="Z100" s="142" t="str">
        <f t="shared" si="107"/>
        <v/>
      </c>
      <c r="AA100" s="147" t="str">
        <f t="shared" si="108"/>
        <v/>
      </c>
      <c r="AB100" s="147" t="str">
        <f t="shared" si="109"/>
        <v/>
      </c>
      <c r="AC100" s="147" t="str">
        <f t="shared" si="110"/>
        <v/>
      </c>
      <c r="AD100" s="145" t="str">
        <f t="shared" si="111"/>
        <v/>
      </c>
      <c r="AE100" s="142" t="str">
        <f t="shared" si="112"/>
        <v/>
      </c>
      <c r="AF100" s="147" t="str">
        <f t="shared" si="113"/>
        <v/>
      </c>
      <c r="AG100" s="147" t="str">
        <f t="shared" si="114"/>
        <v/>
      </c>
      <c r="AH100" s="147" t="str">
        <f t="shared" si="115"/>
        <v/>
      </c>
      <c r="AI100" s="145" t="str">
        <f t="shared" si="116"/>
        <v/>
      </c>
      <c r="AJ100" s="94"/>
      <c r="AK100" s="142" t="str">
        <f t="shared" si="117"/>
        <v/>
      </c>
      <c r="AL100" s="147" t="str">
        <f t="shared" si="118"/>
        <v/>
      </c>
      <c r="AM100" s="147" t="str">
        <f t="shared" si="119"/>
        <v/>
      </c>
      <c r="AN100" s="147" t="str">
        <f t="shared" si="120"/>
        <v/>
      </c>
      <c r="AO100" s="145" t="str">
        <f t="shared" si="121"/>
        <v/>
      </c>
      <c r="AP100" s="142" t="str">
        <f t="shared" si="122"/>
        <v/>
      </c>
      <c r="AQ100" s="147" t="str">
        <f t="shared" si="123"/>
        <v/>
      </c>
      <c r="AR100" s="147" t="str">
        <f t="shared" si="124"/>
        <v/>
      </c>
      <c r="AS100" s="147" t="str">
        <f t="shared" si="125"/>
        <v/>
      </c>
      <c r="AT100" s="145" t="str">
        <f t="shared" si="126"/>
        <v/>
      </c>
      <c r="AU100" s="250"/>
      <c r="AV100" s="142" t="str">
        <f t="shared" si="127"/>
        <v/>
      </c>
      <c r="AW100" s="147" t="str">
        <f t="shared" si="128"/>
        <v/>
      </c>
      <c r="AX100" s="147" t="str">
        <f t="shared" si="129"/>
        <v/>
      </c>
      <c r="AY100" s="147" t="str">
        <f t="shared" si="130"/>
        <v/>
      </c>
      <c r="AZ100" s="145" t="str">
        <f t="shared" si="131"/>
        <v/>
      </c>
      <c r="BA100" s="142" t="str">
        <f t="shared" si="132"/>
        <v/>
      </c>
      <c r="BB100" s="147" t="str">
        <f t="shared" si="133"/>
        <v/>
      </c>
      <c r="BC100" s="147" t="str">
        <f t="shared" si="134"/>
        <v/>
      </c>
      <c r="BD100" s="147" t="str">
        <f t="shared" si="135"/>
        <v/>
      </c>
      <c r="BE100" s="145" t="str">
        <f t="shared" si="136"/>
        <v/>
      </c>
      <c r="BF100" s="142" t="str">
        <f t="shared" si="137"/>
        <v/>
      </c>
      <c r="BG100" s="147" t="str">
        <f t="shared" si="138"/>
        <v/>
      </c>
      <c r="BH100" s="147" t="str">
        <f t="shared" si="139"/>
        <v/>
      </c>
      <c r="BI100" s="147" t="str">
        <f t="shared" si="140"/>
        <v/>
      </c>
      <c r="BJ100" s="145" t="str">
        <f t="shared" si="141"/>
        <v/>
      </c>
      <c r="BK100" s="227"/>
    </row>
    <row r="101" spans="2:63" x14ac:dyDescent="0.2">
      <c r="B101" s="138">
        <f>'Solar prot device - data'!B101</f>
        <v>87</v>
      </c>
      <c r="C101" s="248" t="str">
        <f>IF('Solar prot device - data'!C101&lt;&gt;"","Glazing"&amp;" + "&amp;'Solar prot device - data'!C101,"")</f>
        <v/>
      </c>
      <c r="D101" s="249"/>
      <c r="E101" s="249"/>
      <c r="F101" s="255" t="str">
        <f>IF('Solar prot device - data'!D101&lt;&gt;"",'Solar prot device - data'!D101,"")</f>
        <v/>
      </c>
      <c r="G101" s="147" t="str">
        <f>IF('Solar prot device - data'!E101&lt;&gt;"",'Solar prot device - data'!E101,"")</f>
        <v/>
      </c>
      <c r="H101" s="143" t="str">
        <f>IF('Solar prot device - data'!F101&lt;&gt;"",'Solar prot device - data'!F101,"")</f>
        <v/>
      </c>
      <c r="I101" s="256" t="str">
        <f>IF('Solar prot device - data'!G101&lt;&gt;"",'Solar prot device - data'!G101,"")</f>
        <v/>
      </c>
      <c r="J101" s="142" t="str">
        <f t="shared" si="92"/>
        <v/>
      </c>
      <c r="K101" s="147" t="str">
        <f t="shared" si="93"/>
        <v/>
      </c>
      <c r="L101" s="147" t="str">
        <f t="shared" si="94"/>
        <v/>
      </c>
      <c r="M101" s="147" t="str">
        <f t="shared" si="95"/>
        <v/>
      </c>
      <c r="N101" s="145" t="str">
        <f t="shared" si="96"/>
        <v/>
      </c>
      <c r="O101" s="142" t="str">
        <f t="shared" si="97"/>
        <v/>
      </c>
      <c r="P101" s="147" t="str">
        <f t="shared" si="98"/>
        <v/>
      </c>
      <c r="Q101" s="147" t="str">
        <f t="shared" si="99"/>
        <v/>
      </c>
      <c r="R101" s="147" t="str">
        <f t="shared" si="100"/>
        <v/>
      </c>
      <c r="S101" s="145" t="str">
        <f t="shared" si="101"/>
        <v/>
      </c>
      <c r="T101" s="142" t="str">
        <f t="shared" si="102"/>
        <v/>
      </c>
      <c r="U101" s="147" t="str">
        <f t="shared" si="103"/>
        <v/>
      </c>
      <c r="V101" s="147" t="str">
        <f t="shared" si="104"/>
        <v/>
      </c>
      <c r="W101" s="147" t="str">
        <f t="shared" si="105"/>
        <v/>
      </c>
      <c r="X101" s="145" t="str">
        <f t="shared" si="106"/>
        <v/>
      </c>
      <c r="Y101" s="94"/>
      <c r="Z101" s="142" t="str">
        <f t="shared" si="107"/>
        <v/>
      </c>
      <c r="AA101" s="147" t="str">
        <f t="shared" si="108"/>
        <v/>
      </c>
      <c r="AB101" s="147" t="str">
        <f t="shared" si="109"/>
        <v/>
      </c>
      <c r="AC101" s="147" t="str">
        <f t="shared" si="110"/>
        <v/>
      </c>
      <c r="AD101" s="145" t="str">
        <f t="shared" si="111"/>
        <v/>
      </c>
      <c r="AE101" s="142" t="str">
        <f t="shared" si="112"/>
        <v/>
      </c>
      <c r="AF101" s="147" t="str">
        <f t="shared" si="113"/>
        <v/>
      </c>
      <c r="AG101" s="147" t="str">
        <f t="shared" si="114"/>
        <v/>
      </c>
      <c r="AH101" s="147" t="str">
        <f t="shared" si="115"/>
        <v/>
      </c>
      <c r="AI101" s="145" t="str">
        <f t="shared" si="116"/>
        <v/>
      </c>
      <c r="AJ101" s="94"/>
      <c r="AK101" s="142" t="str">
        <f t="shared" si="117"/>
        <v/>
      </c>
      <c r="AL101" s="147" t="str">
        <f t="shared" si="118"/>
        <v/>
      </c>
      <c r="AM101" s="147" t="str">
        <f t="shared" si="119"/>
        <v/>
      </c>
      <c r="AN101" s="147" t="str">
        <f t="shared" si="120"/>
        <v/>
      </c>
      <c r="AO101" s="145" t="str">
        <f t="shared" si="121"/>
        <v/>
      </c>
      <c r="AP101" s="142" t="str">
        <f t="shared" si="122"/>
        <v/>
      </c>
      <c r="AQ101" s="147" t="str">
        <f t="shared" si="123"/>
        <v/>
      </c>
      <c r="AR101" s="147" t="str">
        <f t="shared" si="124"/>
        <v/>
      </c>
      <c r="AS101" s="147" t="str">
        <f t="shared" si="125"/>
        <v/>
      </c>
      <c r="AT101" s="145" t="str">
        <f t="shared" si="126"/>
        <v/>
      </c>
      <c r="AU101" s="250"/>
      <c r="AV101" s="142" t="str">
        <f t="shared" si="127"/>
        <v/>
      </c>
      <c r="AW101" s="147" t="str">
        <f t="shared" si="128"/>
        <v/>
      </c>
      <c r="AX101" s="147" t="str">
        <f t="shared" si="129"/>
        <v/>
      </c>
      <c r="AY101" s="147" t="str">
        <f t="shared" si="130"/>
        <v/>
      </c>
      <c r="AZ101" s="145" t="str">
        <f t="shared" si="131"/>
        <v/>
      </c>
      <c r="BA101" s="142" t="str">
        <f t="shared" si="132"/>
        <v/>
      </c>
      <c r="BB101" s="147" t="str">
        <f t="shared" si="133"/>
        <v/>
      </c>
      <c r="BC101" s="147" t="str">
        <f t="shared" si="134"/>
        <v/>
      </c>
      <c r="BD101" s="147" t="str">
        <f t="shared" si="135"/>
        <v/>
      </c>
      <c r="BE101" s="145" t="str">
        <f t="shared" si="136"/>
        <v/>
      </c>
      <c r="BF101" s="142" t="str">
        <f t="shared" si="137"/>
        <v/>
      </c>
      <c r="BG101" s="147" t="str">
        <f t="shared" si="138"/>
        <v/>
      </c>
      <c r="BH101" s="147" t="str">
        <f t="shared" si="139"/>
        <v/>
      </c>
      <c r="BI101" s="147" t="str">
        <f t="shared" si="140"/>
        <v/>
      </c>
      <c r="BJ101" s="145" t="str">
        <f t="shared" si="141"/>
        <v/>
      </c>
      <c r="BK101" s="227"/>
    </row>
    <row r="102" spans="2:63" x14ac:dyDescent="0.2">
      <c r="B102" s="138">
        <f>'Solar prot device - data'!B102</f>
        <v>88</v>
      </c>
      <c r="C102" s="248" t="str">
        <f>IF('Solar prot device - data'!C102&lt;&gt;"","Glazing"&amp;" + "&amp;'Solar prot device - data'!C102,"")</f>
        <v/>
      </c>
      <c r="D102" s="249"/>
      <c r="E102" s="249"/>
      <c r="F102" s="255" t="str">
        <f>IF('Solar prot device - data'!D102&lt;&gt;"",'Solar prot device - data'!D102,"")</f>
        <v/>
      </c>
      <c r="G102" s="147" t="str">
        <f>IF('Solar prot device - data'!E102&lt;&gt;"",'Solar prot device - data'!E102,"")</f>
        <v/>
      </c>
      <c r="H102" s="143" t="str">
        <f>IF('Solar prot device - data'!F102&lt;&gt;"",'Solar prot device - data'!F102,"")</f>
        <v/>
      </c>
      <c r="I102" s="256" t="str">
        <f>IF('Solar prot device - data'!G102&lt;&gt;"",'Solar prot device - data'!G102,"")</f>
        <v/>
      </c>
      <c r="J102" s="142" t="str">
        <f t="shared" si="92"/>
        <v/>
      </c>
      <c r="K102" s="147" t="str">
        <f t="shared" si="93"/>
        <v/>
      </c>
      <c r="L102" s="147" t="str">
        <f t="shared" si="94"/>
        <v/>
      </c>
      <c r="M102" s="147" t="str">
        <f t="shared" si="95"/>
        <v/>
      </c>
      <c r="N102" s="145" t="str">
        <f t="shared" si="96"/>
        <v/>
      </c>
      <c r="O102" s="142" t="str">
        <f t="shared" si="97"/>
        <v/>
      </c>
      <c r="P102" s="147" t="str">
        <f t="shared" si="98"/>
        <v/>
      </c>
      <c r="Q102" s="147" t="str">
        <f t="shared" si="99"/>
        <v/>
      </c>
      <c r="R102" s="147" t="str">
        <f t="shared" si="100"/>
        <v/>
      </c>
      <c r="S102" s="145" t="str">
        <f t="shared" si="101"/>
        <v/>
      </c>
      <c r="T102" s="142" t="str">
        <f t="shared" si="102"/>
        <v/>
      </c>
      <c r="U102" s="147" t="str">
        <f t="shared" si="103"/>
        <v/>
      </c>
      <c r="V102" s="147" t="str">
        <f t="shared" si="104"/>
        <v/>
      </c>
      <c r="W102" s="147" t="str">
        <f t="shared" si="105"/>
        <v/>
      </c>
      <c r="X102" s="145" t="str">
        <f t="shared" si="106"/>
        <v/>
      </c>
      <c r="Y102" s="94"/>
      <c r="Z102" s="142" t="str">
        <f t="shared" si="107"/>
        <v/>
      </c>
      <c r="AA102" s="147" t="str">
        <f t="shared" si="108"/>
        <v/>
      </c>
      <c r="AB102" s="147" t="str">
        <f t="shared" si="109"/>
        <v/>
      </c>
      <c r="AC102" s="147" t="str">
        <f t="shared" si="110"/>
        <v/>
      </c>
      <c r="AD102" s="145" t="str">
        <f t="shared" si="111"/>
        <v/>
      </c>
      <c r="AE102" s="142" t="str">
        <f t="shared" si="112"/>
        <v/>
      </c>
      <c r="AF102" s="147" t="str">
        <f t="shared" si="113"/>
        <v/>
      </c>
      <c r="AG102" s="147" t="str">
        <f t="shared" si="114"/>
        <v/>
      </c>
      <c r="AH102" s="147" t="str">
        <f t="shared" si="115"/>
        <v/>
      </c>
      <c r="AI102" s="145" t="str">
        <f t="shared" si="116"/>
        <v/>
      </c>
      <c r="AJ102" s="94"/>
      <c r="AK102" s="142" t="str">
        <f t="shared" si="117"/>
        <v/>
      </c>
      <c r="AL102" s="147" t="str">
        <f t="shared" si="118"/>
        <v/>
      </c>
      <c r="AM102" s="147" t="str">
        <f t="shared" si="119"/>
        <v/>
      </c>
      <c r="AN102" s="147" t="str">
        <f t="shared" si="120"/>
        <v/>
      </c>
      <c r="AO102" s="145" t="str">
        <f t="shared" si="121"/>
        <v/>
      </c>
      <c r="AP102" s="142" t="str">
        <f t="shared" si="122"/>
        <v/>
      </c>
      <c r="AQ102" s="147" t="str">
        <f t="shared" si="123"/>
        <v/>
      </c>
      <c r="AR102" s="147" t="str">
        <f t="shared" si="124"/>
        <v/>
      </c>
      <c r="AS102" s="147" t="str">
        <f t="shared" si="125"/>
        <v/>
      </c>
      <c r="AT102" s="145" t="str">
        <f t="shared" si="126"/>
        <v/>
      </c>
      <c r="AU102" s="250"/>
      <c r="AV102" s="142" t="str">
        <f t="shared" si="127"/>
        <v/>
      </c>
      <c r="AW102" s="147" t="str">
        <f t="shared" si="128"/>
        <v/>
      </c>
      <c r="AX102" s="147" t="str">
        <f t="shared" si="129"/>
        <v/>
      </c>
      <c r="AY102" s="147" t="str">
        <f t="shared" si="130"/>
        <v/>
      </c>
      <c r="AZ102" s="145" t="str">
        <f t="shared" si="131"/>
        <v/>
      </c>
      <c r="BA102" s="142" t="str">
        <f t="shared" si="132"/>
        <v/>
      </c>
      <c r="BB102" s="147" t="str">
        <f t="shared" si="133"/>
        <v/>
      </c>
      <c r="BC102" s="147" t="str">
        <f t="shared" si="134"/>
        <v/>
      </c>
      <c r="BD102" s="147" t="str">
        <f t="shared" si="135"/>
        <v/>
      </c>
      <c r="BE102" s="145" t="str">
        <f t="shared" si="136"/>
        <v/>
      </c>
      <c r="BF102" s="142" t="str">
        <f t="shared" si="137"/>
        <v/>
      </c>
      <c r="BG102" s="147" t="str">
        <f t="shared" si="138"/>
        <v/>
      </c>
      <c r="BH102" s="147" t="str">
        <f t="shared" si="139"/>
        <v/>
      </c>
      <c r="BI102" s="147" t="str">
        <f t="shared" si="140"/>
        <v/>
      </c>
      <c r="BJ102" s="145" t="str">
        <f t="shared" si="141"/>
        <v/>
      </c>
      <c r="BK102" s="227"/>
    </row>
    <row r="103" spans="2:63" x14ac:dyDescent="0.2">
      <c r="B103" s="138">
        <f>'Solar prot device - data'!B103</f>
        <v>89</v>
      </c>
      <c r="C103" s="248" t="str">
        <f>IF('Solar prot device - data'!C103&lt;&gt;"","Glazing"&amp;" + "&amp;'Solar prot device - data'!C103,"")</f>
        <v/>
      </c>
      <c r="D103" s="249"/>
      <c r="E103" s="249"/>
      <c r="F103" s="255" t="str">
        <f>IF('Solar prot device - data'!D103&lt;&gt;"",'Solar prot device - data'!D103,"")</f>
        <v/>
      </c>
      <c r="G103" s="147" t="str">
        <f>IF('Solar prot device - data'!E103&lt;&gt;"",'Solar prot device - data'!E103,"")</f>
        <v/>
      </c>
      <c r="H103" s="143" t="str">
        <f>IF('Solar prot device - data'!F103&lt;&gt;"",'Solar prot device - data'!F103,"")</f>
        <v/>
      </c>
      <c r="I103" s="256" t="str">
        <f>IF('Solar prot device - data'!G103&lt;&gt;"",'Solar prot device - data'!G103,"")</f>
        <v/>
      </c>
      <c r="J103" s="142" t="str">
        <f t="shared" si="92"/>
        <v/>
      </c>
      <c r="K103" s="147" t="str">
        <f t="shared" si="93"/>
        <v/>
      </c>
      <c r="L103" s="147" t="str">
        <f t="shared" si="94"/>
        <v/>
      </c>
      <c r="M103" s="147" t="str">
        <f t="shared" si="95"/>
        <v/>
      </c>
      <c r="N103" s="145" t="str">
        <f t="shared" si="96"/>
        <v/>
      </c>
      <c r="O103" s="142" t="str">
        <f t="shared" si="97"/>
        <v/>
      </c>
      <c r="P103" s="147" t="str">
        <f t="shared" si="98"/>
        <v/>
      </c>
      <c r="Q103" s="147" t="str">
        <f t="shared" si="99"/>
        <v/>
      </c>
      <c r="R103" s="147" t="str">
        <f t="shared" si="100"/>
        <v/>
      </c>
      <c r="S103" s="145" t="str">
        <f t="shared" si="101"/>
        <v/>
      </c>
      <c r="T103" s="142" t="str">
        <f t="shared" si="102"/>
        <v/>
      </c>
      <c r="U103" s="147" t="str">
        <f t="shared" si="103"/>
        <v/>
      </c>
      <c r="V103" s="147" t="str">
        <f t="shared" si="104"/>
        <v/>
      </c>
      <c r="W103" s="147" t="str">
        <f t="shared" si="105"/>
        <v/>
      </c>
      <c r="X103" s="145" t="str">
        <f t="shared" si="106"/>
        <v/>
      </c>
      <c r="Y103" s="94"/>
      <c r="Z103" s="142" t="str">
        <f t="shared" si="107"/>
        <v/>
      </c>
      <c r="AA103" s="147" t="str">
        <f t="shared" si="108"/>
        <v/>
      </c>
      <c r="AB103" s="147" t="str">
        <f t="shared" si="109"/>
        <v/>
      </c>
      <c r="AC103" s="147" t="str">
        <f t="shared" si="110"/>
        <v/>
      </c>
      <c r="AD103" s="145" t="str">
        <f t="shared" si="111"/>
        <v/>
      </c>
      <c r="AE103" s="142" t="str">
        <f t="shared" si="112"/>
        <v/>
      </c>
      <c r="AF103" s="147" t="str">
        <f t="shared" si="113"/>
        <v/>
      </c>
      <c r="AG103" s="147" t="str">
        <f t="shared" si="114"/>
        <v/>
      </c>
      <c r="AH103" s="147" t="str">
        <f t="shared" si="115"/>
        <v/>
      </c>
      <c r="AI103" s="145" t="str">
        <f t="shared" si="116"/>
        <v/>
      </c>
      <c r="AJ103" s="94"/>
      <c r="AK103" s="142" t="str">
        <f t="shared" si="117"/>
        <v/>
      </c>
      <c r="AL103" s="147" t="str">
        <f t="shared" si="118"/>
        <v/>
      </c>
      <c r="AM103" s="147" t="str">
        <f t="shared" si="119"/>
        <v/>
      </c>
      <c r="AN103" s="147" t="str">
        <f t="shared" si="120"/>
        <v/>
      </c>
      <c r="AO103" s="145" t="str">
        <f t="shared" si="121"/>
        <v/>
      </c>
      <c r="AP103" s="142" t="str">
        <f t="shared" si="122"/>
        <v/>
      </c>
      <c r="AQ103" s="147" t="str">
        <f t="shared" si="123"/>
        <v/>
      </c>
      <c r="AR103" s="147" t="str">
        <f t="shared" si="124"/>
        <v/>
      </c>
      <c r="AS103" s="147" t="str">
        <f t="shared" si="125"/>
        <v/>
      </c>
      <c r="AT103" s="145" t="str">
        <f t="shared" si="126"/>
        <v/>
      </c>
      <c r="AU103" s="250"/>
      <c r="AV103" s="142" t="str">
        <f t="shared" si="127"/>
        <v/>
      </c>
      <c r="AW103" s="147" t="str">
        <f t="shared" si="128"/>
        <v/>
      </c>
      <c r="AX103" s="147" t="str">
        <f t="shared" si="129"/>
        <v/>
      </c>
      <c r="AY103" s="147" t="str">
        <f t="shared" si="130"/>
        <v/>
      </c>
      <c r="AZ103" s="145" t="str">
        <f t="shared" si="131"/>
        <v/>
      </c>
      <c r="BA103" s="142" t="str">
        <f t="shared" si="132"/>
        <v/>
      </c>
      <c r="BB103" s="147" t="str">
        <f t="shared" si="133"/>
        <v/>
      </c>
      <c r="BC103" s="147" t="str">
        <f t="shared" si="134"/>
        <v/>
      </c>
      <c r="BD103" s="147" t="str">
        <f t="shared" si="135"/>
        <v/>
      </c>
      <c r="BE103" s="145" t="str">
        <f t="shared" si="136"/>
        <v/>
      </c>
      <c r="BF103" s="142" t="str">
        <f t="shared" si="137"/>
        <v/>
      </c>
      <c r="BG103" s="147" t="str">
        <f t="shared" si="138"/>
        <v/>
      </c>
      <c r="BH103" s="147" t="str">
        <f t="shared" si="139"/>
        <v/>
      </c>
      <c r="BI103" s="147" t="str">
        <f t="shared" si="140"/>
        <v/>
      </c>
      <c r="BJ103" s="145" t="str">
        <f t="shared" si="141"/>
        <v/>
      </c>
      <c r="BK103" s="227"/>
    </row>
    <row r="104" spans="2:63" x14ac:dyDescent="0.2">
      <c r="B104" s="138">
        <f>'Solar prot device - data'!B104</f>
        <v>90</v>
      </c>
      <c r="C104" s="248" t="str">
        <f>IF('Solar prot device - data'!C104&lt;&gt;"","Glazing"&amp;" + "&amp;'Solar prot device - data'!C104,"")</f>
        <v/>
      </c>
      <c r="D104" s="249"/>
      <c r="E104" s="249"/>
      <c r="F104" s="255" t="str">
        <f>IF('Solar prot device - data'!D104&lt;&gt;"",'Solar prot device - data'!D104,"")</f>
        <v/>
      </c>
      <c r="G104" s="147" t="str">
        <f>IF('Solar prot device - data'!E104&lt;&gt;"",'Solar prot device - data'!E104,"")</f>
        <v/>
      </c>
      <c r="H104" s="143" t="str">
        <f>IF('Solar prot device - data'!F104&lt;&gt;"",'Solar prot device - data'!F104,"")</f>
        <v/>
      </c>
      <c r="I104" s="256" t="str">
        <f>IF('Solar prot device - data'!G104&lt;&gt;"",'Solar prot device - data'!G104,"")</f>
        <v/>
      </c>
      <c r="J104" s="142" t="str">
        <f t="shared" si="92"/>
        <v/>
      </c>
      <c r="K104" s="147" t="str">
        <f t="shared" si="93"/>
        <v/>
      </c>
      <c r="L104" s="147" t="str">
        <f t="shared" si="94"/>
        <v/>
      </c>
      <c r="M104" s="147" t="str">
        <f t="shared" si="95"/>
        <v/>
      </c>
      <c r="N104" s="145" t="str">
        <f t="shared" si="96"/>
        <v/>
      </c>
      <c r="O104" s="142" t="str">
        <f t="shared" si="97"/>
        <v/>
      </c>
      <c r="P104" s="147" t="str">
        <f t="shared" si="98"/>
        <v/>
      </c>
      <c r="Q104" s="147" t="str">
        <f t="shared" si="99"/>
        <v/>
      </c>
      <c r="R104" s="147" t="str">
        <f t="shared" si="100"/>
        <v/>
      </c>
      <c r="S104" s="145" t="str">
        <f t="shared" si="101"/>
        <v/>
      </c>
      <c r="T104" s="142" t="str">
        <f t="shared" si="102"/>
        <v/>
      </c>
      <c r="U104" s="147" t="str">
        <f t="shared" si="103"/>
        <v/>
      </c>
      <c r="V104" s="147" t="str">
        <f t="shared" si="104"/>
        <v/>
      </c>
      <c r="W104" s="147" t="str">
        <f t="shared" si="105"/>
        <v/>
      </c>
      <c r="X104" s="145" t="str">
        <f t="shared" si="106"/>
        <v/>
      </c>
      <c r="Y104" s="94"/>
      <c r="Z104" s="142" t="str">
        <f t="shared" si="107"/>
        <v/>
      </c>
      <c r="AA104" s="147" t="str">
        <f t="shared" si="108"/>
        <v/>
      </c>
      <c r="AB104" s="147" t="str">
        <f t="shared" si="109"/>
        <v/>
      </c>
      <c r="AC104" s="147" t="str">
        <f t="shared" si="110"/>
        <v/>
      </c>
      <c r="AD104" s="145" t="str">
        <f t="shared" si="111"/>
        <v/>
      </c>
      <c r="AE104" s="142" t="str">
        <f t="shared" si="112"/>
        <v/>
      </c>
      <c r="AF104" s="147" t="str">
        <f t="shared" si="113"/>
        <v/>
      </c>
      <c r="AG104" s="147" t="str">
        <f t="shared" si="114"/>
        <v/>
      </c>
      <c r="AH104" s="147" t="str">
        <f t="shared" si="115"/>
        <v/>
      </c>
      <c r="AI104" s="145" t="str">
        <f t="shared" si="116"/>
        <v/>
      </c>
      <c r="AJ104" s="94"/>
      <c r="AK104" s="142" t="str">
        <f t="shared" si="117"/>
        <v/>
      </c>
      <c r="AL104" s="147" t="str">
        <f t="shared" si="118"/>
        <v/>
      </c>
      <c r="AM104" s="147" t="str">
        <f t="shared" si="119"/>
        <v/>
      </c>
      <c r="AN104" s="147" t="str">
        <f t="shared" si="120"/>
        <v/>
      </c>
      <c r="AO104" s="145" t="str">
        <f t="shared" si="121"/>
        <v/>
      </c>
      <c r="AP104" s="142" t="str">
        <f t="shared" si="122"/>
        <v/>
      </c>
      <c r="AQ104" s="147" t="str">
        <f t="shared" si="123"/>
        <v/>
      </c>
      <c r="AR104" s="147" t="str">
        <f t="shared" si="124"/>
        <v/>
      </c>
      <c r="AS104" s="147" t="str">
        <f t="shared" si="125"/>
        <v/>
      </c>
      <c r="AT104" s="145" t="str">
        <f t="shared" si="126"/>
        <v/>
      </c>
      <c r="AU104" s="250"/>
      <c r="AV104" s="142" t="str">
        <f t="shared" si="127"/>
        <v/>
      </c>
      <c r="AW104" s="147" t="str">
        <f t="shared" si="128"/>
        <v/>
      </c>
      <c r="AX104" s="147" t="str">
        <f t="shared" si="129"/>
        <v/>
      </c>
      <c r="AY104" s="147" t="str">
        <f t="shared" si="130"/>
        <v/>
      </c>
      <c r="AZ104" s="145" t="str">
        <f t="shared" si="131"/>
        <v/>
      </c>
      <c r="BA104" s="142" t="str">
        <f t="shared" si="132"/>
        <v/>
      </c>
      <c r="BB104" s="147" t="str">
        <f t="shared" si="133"/>
        <v/>
      </c>
      <c r="BC104" s="147" t="str">
        <f t="shared" si="134"/>
        <v/>
      </c>
      <c r="BD104" s="147" t="str">
        <f t="shared" si="135"/>
        <v/>
      </c>
      <c r="BE104" s="145" t="str">
        <f t="shared" si="136"/>
        <v/>
      </c>
      <c r="BF104" s="142" t="str">
        <f t="shared" si="137"/>
        <v/>
      </c>
      <c r="BG104" s="147" t="str">
        <f t="shared" si="138"/>
        <v/>
      </c>
      <c r="BH104" s="147" t="str">
        <f t="shared" si="139"/>
        <v/>
      </c>
      <c r="BI104" s="147" t="str">
        <f t="shared" si="140"/>
        <v/>
      </c>
      <c r="BJ104" s="145" t="str">
        <f t="shared" si="141"/>
        <v/>
      </c>
      <c r="BK104" s="227"/>
    </row>
    <row r="105" spans="2:63" x14ac:dyDescent="0.2">
      <c r="B105" s="138">
        <f>'Solar prot device - data'!B105</f>
        <v>91</v>
      </c>
      <c r="C105" s="248" t="str">
        <f>IF('Solar prot device - data'!C105&lt;&gt;"","Glazing"&amp;" + "&amp;'Solar prot device - data'!C105,"")</f>
        <v/>
      </c>
      <c r="D105" s="249"/>
      <c r="E105" s="249"/>
      <c r="F105" s="255" t="str">
        <f>IF('Solar prot device - data'!D105&lt;&gt;"",'Solar prot device - data'!D105,"")</f>
        <v/>
      </c>
      <c r="G105" s="147" t="str">
        <f>IF('Solar prot device - data'!E105&lt;&gt;"",'Solar prot device - data'!E105,"")</f>
        <v/>
      </c>
      <c r="H105" s="143" t="str">
        <f>IF('Solar prot device - data'!F105&lt;&gt;"",'Solar prot device - data'!F105,"")</f>
        <v/>
      </c>
      <c r="I105" s="256" t="str">
        <f>IF('Solar prot device - data'!G105&lt;&gt;"",'Solar prot device - data'!G105,"")</f>
        <v/>
      </c>
      <c r="J105" s="142" t="str">
        <f t="shared" si="92"/>
        <v/>
      </c>
      <c r="K105" s="147" t="str">
        <f t="shared" si="93"/>
        <v/>
      </c>
      <c r="L105" s="147" t="str">
        <f t="shared" si="94"/>
        <v/>
      </c>
      <c r="M105" s="147" t="str">
        <f t="shared" si="95"/>
        <v/>
      </c>
      <c r="N105" s="145" t="str">
        <f t="shared" si="96"/>
        <v/>
      </c>
      <c r="O105" s="142" t="str">
        <f t="shared" si="97"/>
        <v/>
      </c>
      <c r="P105" s="147" t="str">
        <f t="shared" si="98"/>
        <v/>
      </c>
      <c r="Q105" s="147" t="str">
        <f t="shared" si="99"/>
        <v/>
      </c>
      <c r="R105" s="147" t="str">
        <f t="shared" si="100"/>
        <v/>
      </c>
      <c r="S105" s="145" t="str">
        <f t="shared" si="101"/>
        <v/>
      </c>
      <c r="T105" s="142" t="str">
        <f t="shared" si="102"/>
        <v/>
      </c>
      <c r="U105" s="147" t="str">
        <f t="shared" si="103"/>
        <v/>
      </c>
      <c r="V105" s="147" t="str">
        <f t="shared" si="104"/>
        <v/>
      </c>
      <c r="W105" s="147" t="str">
        <f t="shared" si="105"/>
        <v/>
      </c>
      <c r="X105" s="145" t="str">
        <f t="shared" si="106"/>
        <v/>
      </c>
      <c r="Y105" s="94"/>
      <c r="Z105" s="142" t="str">
        <f t="shared" si="107"/>
        <v/>
      </c>
      <c r="AA105" s="147" t="str">
        <f t="shared" si="108"/>
        <v/>
      </c>
      <c r="AB105" s="147" t="str">
        <f t="shared" si="109"/>
        <v/>
      </c>
      <c r="AC105" s="147" t="str">
        <f t="shared" si="110"/>
        <v/>
      </c>
      <c r="AD105" s="145" t="str">
        <f t="shared" si="111"/>
        <v/>
      </c>
      <c r="AE105" s="142" t="str">
        <f t="shared" si="112"/>
        <v/>
      </c>
      <c r="AF105" s="147" t="str">
        <f t="shared" si="113"/>
        <v/>
      </c>
      <c r="AG105" s="147" t="str">
        <f t="shared" si="114"/>
        <v/>
      </c>
      <c r="AH105" s="147" t="str">
        <f t="shared" si="115"/>
        <v/>
      </c>
      <c r="AI105" s="145" t="str">
        <f t="shared" si="116"/>
        <v/>
      </c>
      <c r="AJ105" s="94"/>
      <c r="AK105" s="142" t="str">
        <f t="shared" si="117"/>
        <v/>
      </c>
      <c r="AL105" s="147" t="str">
        <f t="shared" si="118"/>
        <v/>
      </c>
      <c r="AM105" s="147" t="str">
        <f t="shared" si="119"/>
        <v/>
      </c>
      <c r="AN105" s="147" t="str">
        <f t="shared" si="120"/>
        <v/>
      </c>
      <c r="AO105" s="145" t="str">
        <f t="shared" si="121"/>
        <v/>
      </c>
      <c r="AP105" s="142" t="str">
        <f t="shared" si="122"/>
        <v/>
      </c>
      <c r="AQ105" s="147" t="str">
        <f t="shared" si="123"/>
        <v/>
      </c>
      <c r="AR105" s="147" t="str">
        <f t="shared" si="124"/>
        <v/>
      </c>
      <c r="AS105" s="147" t="str">
        <f t="shared" si="125"/>
        <v/>
      </c>
      <c r="AT105" s="145" t="str">
        <f t="shared" si="126"/>
        <v/>
      </c>
      <c r="AU105" s="250"/>
      <c r="AV105" s="142" t="str">
        <f t="shared" si="127"/>
        <v/>
      </c>
      <c r="AW105" s="147" t="str">
        <f t="shared" si="128"/>
        <v/>
      </c>
      <c r="AX105" s="147" t="str">
        <f t="shared" si="129"/>
        <v/>
      </c>
      <c r="AY105" s="147" t="str">
        <f t="shared" si="130"/>
        <v/>
      </c>
      <c r="AZ105" s="145" t="str">
        <f t="shared" si="131"/>
        <v/>
      </c>
      <c r="BA105" s="142" t="str">
        <f t="shared" si="132"/>
        <v/>
      </c>
      <c r="BB105" s="147" t="str">
        <f t="shared" si="133"/>
        <v/>
      </c>
      <c r="BC105" s="147" t="str">
        <f t="shared" si="134"/>
        <v/>
      </c>
      <c r="BD105" s="147" t="str">
        <f t="shared" si="135"/>
        <v/>
      </c>
      <c r="BE105" s="145" t="str">
        <f t="shared" si="136"/>
        <v/>
      </c>
      <c r="BF105" s="142" t="str">
        <f t="shared" si="137"/>
        <v/>
      </c>
      <c r="BG105" s="147" t="str">
        <f t="shared" si="138"/>
        <v/>
      </c>
      <c r="BH105" s="147" t="str">
        <f t="shared" si="139"/>
        <v/>
      </c>
      <c r="BI105" s="147" t="str">
        <f t="shared" si="140"/>
        <v/>
      </c>
      <c r="BJ105" s="145" t="str">
        <f t="shared" si="141"/>
        <v/>
      </c>
      <c r="BK105" s="227"/>
    </row>
    <row r="106" spans="2:63" x14ac:dyDescent="0.2">
      <c r="B106" s="138">
        <f>'Solar prot device - data'!B106</f>
        <v>92</v>
      </c>
      <c r="C106" s="248" t="str">
        <f>IF('Solar prot device - data'!C106&lt;&gt;"","Glazing"&amp;" + "&amp;'Solar prot device - data'!C106,"")</f>
        <v/>
      </c>
      <c r="D106" s="249"/>
      <c r="E106" s="249"/>
      <c r="F106" s="255" t="str">
        <f>IF('Solar prot device - data'!D106&lt;&gt;"",'Solar prot device - data'!D106,"")</f>
        <v/>
      </c>
      <c r="G106" s="147" t="str">
        <f>IF('Solar prot device - data'!E106&lt;&gt;"",'Solar prot device - data'!E106,"")</f>
        <v/>
      </c>
      <c r="H106" s="143" t="str">
        <f>IF('Solar prot device - data'!F106&lt;&gt;"",'Solar prot device - data'!F106,"")</f>
        <v/>
      </c>
      <c r="I106" s="256" t="str">
        <f>IF('Solar prot device - data'!G106&lt;&gt;"",'Solar prot device - data'!G106,"")</f>
        <v/>
      </c>
      <c r="J106" s="142" t="str">
        <f t="shared" si="92"/>
        <v/>
      </c>
      <c r="K106" s="147" t="str">
        <f t="shared" si="93"/>
        <v/>
      </c>
      <c r="L106" s="147" t="str">
        <f t="shared" si="94"/>
        <v/>
      </c>
      <c r="M106" s="147" t="str">
        <f t="shared" si="95"/>
        <v/>
      </c>
      <c r="N106" s="145" t="str">
        <f t="shared" si="96"/>
        <v/>
      </c>
      <c r="O106" s="142" t="str">
        <f t="shared" si="97"/>
        <v/>
      </c>
      <c r="P106" s="147" t="str">
        <f t="shared" si="98"/>
        <v/>
      </c>
      <c r="Q106" s="147" t="str">
        <f t="shared" si="99"/>
        <v/>
      </c>
      <c r="R106" s="147" t="str">
        <f t="shared" si="100"/>
        <v/>
      </c>
      <c r="S106" s="145" t="str">
        <f t="shared" si="101"/>
        <v/>
      </c>
      <c r="T106" s="142" t="str">
        <f t="shared" si="102"/>
        <v/>
      </c>
      <c r="U106" s="147" t="str">
        <f t="shared" si="103"/>
        <v/>
      </c>
      <c r="V106" s="147" t="str">
        <f t="shared" si="104"/>
        <v/>
      </c>
      <c r="W106" s="147" t="str">
        <f t="shared" si="105"/>
        <v/>
      </c>
      <c r="X106" s="145" t="str">
        <f t="shared" si="106"/>
        <v/>
      </c>
      <c r="Y106" s="94"/>
      <c r="Z106" s="142" t="str">
        <f t="shared" si="107"/>
        <v/>
      </c>
      <c r="AA106" s="147" t="str">
        <f t="shared" si="108"/>
        <v/>
      </c>
      <c r="AB106" s="147" t="str">
        <f t="shared" si="109"/>
        <v/>
      </c>
      <c r="AC106" s="147" t="str">
        <f t="shared" si="110"/>
        <v/>
      </c>
      <c r="AD106" s="145" t="str">
        <f t="shared" si="111"/>
        <v/>
      </c>
      <c r="AE106" s="142" t="str">
        <f t="shared" si="112"/>
        <v/>
      </c>
      <c r="AF106" s="147" t="str">
        <f t="shared" si="113"/>
        <v/>
      </c>
      <c r="AG106" s="147" t="str">
        <f t="shared" si="114"/>
        <v/>
      </c>
      <c r="AH106" s="147" t="str">
        <f t="shared" si="115"/>
        <v/>
      </c>
      <c r="AI106" s="145" t="str">
        <f t="shared" si="116"/>
        <v/>
      </c>
      <c r="AJ106" s="94"/>
      <c r="AK106" s="142" t="str">
        <f t="shared" si="117"/>
        <v/>
      </c>
      <c r="AL106" s="147" t="str">
        <f t="shared" si="118"/>
        <v/>
      </c>
      <c r="AM106" s="147" t="str">
        <f t="shared" si="119"/>
        <v/>
      </c>
      <c r="AN106" s="147" t="str">
        <f t="shared" si="120"/>
        <v/>
      </c>
      <c r="AO106" s="145" t="str">
        <f t="shared" si="121"/>
        <v/>
      </c>
      <c r="AP106" s="142" t="str">
        <f t="shared" si="122"/>
        <v/>
      </c>
      <c r="AQ106" s="147" t="str">
        <f t="shared" si="123"/>
        <v/>
      </c>
      <c r="AR106" s="147" t="str">
        <f t="shared" si="124"/>
        <v/>
      </c>
      <c r="AS106" s="147" t="str">
        <f t="shared" si="125"/>
        <v/>
      </c>
      <c r="AT106" s="145" t="str">
        <f t="shared" si="126"/>
        <v/>
      </c>
      <c r="AU106" s="250"/>
      <c r="AV106" s="142" t="str">
        <f t="shared" si="127"/>
        <v/>
      </c>
      <c r="AW106" s="147" t="str">
        <f t="shared" si="128"/>
        <v/>
      </c>
      <c r="AX106" s="147" t="str">
        <f t="shared" si="129"/>
        <v/>
      </c>
      <c r="AY106" s="147" t="str">
        <f t="shared" si="130"/>
        <v/>
      </c>
      <c r="AZ106" s="145" t="str">
        <f t="shared" si="131"/>
        <v/>
      </c>
      <c r="BA106" s="142" t="str">
        <f t="shared" si="132"/>
        <v/>
      </c>
      <c r="BB106" s="147" t="str">
        <f t="shared" si="133"/>
        <v/>
      </c>
      <c r="BC106" s="147" t="str">
        <f t="shared" si="134"/>
        <v/>
      </c>
      <c r="BD106" s="147" t="str">
        <f t="shared" si="135"/>
        <v/>
      </c>
      <c r="BE106" s="145" t="str">
        <f t="shared" si="136"/>
        <v/>
      </c>
      <c r="BF106" s="142" t="str">
        <f t="shared" si="137"/>
        <v/>
      </c>
      <c r="BG106" s="147" t="str">
        <f t="shared" si="138"/>
        <v/>
      </c>
      <c r="BH106" s="147" t="str">
        <f t="shared" si="139"/>
        <v/>
      </c>
      <c r="BI106" s="147" t="str">
        <f t="shared" si="140"/>
        <v/>
      </c>
      <c r="BJ106" s="145" t="str">
        <f t="shared" si="141"/>
        <v/>
      </c>
      <c r="BK106" s="227"/>
    </row>
    <row r="107" spans="2:63" x14ac:dyDescent="0.2">
      <c r="B107" s="138">
        <f>'Solar prot device - data'!B107</f>
        <v>93</v>
      </c>
      <c r="C107" s="248" t="str">
        <f>IF('Solar prot device - data'!C107&lt;&gt;"","Glazing"&amp;" + "&amp;'Solar prot device - data'!C107,"")</f>
        <v/>
      </c>
      <c r="D107" s="249"/>
      <c r="E107" s="249"/>
      <c r="F107" s="255" t="str">
        <f>IF('Solar prot device - data'!D107&lt;&gt;"",'Solar prot device - data'!D107,"")</f>
        <v/>
      </c>
      <c r="G107" s="147" t="str">
        <f>IF('Solar prot device - data'!E107&lt;&gt;"",'Solar prot device - data'!E107,"")</f>
        <v/>
      </c>
      <c r="H107" s="143" t="str">
        <f>IF('Solar prot device - data'!F107&lt;&gt;"",'Solar prot device - data'!F107,"")</f>
        <v/>
      </c>
      <c r="I107" s="256" t="str">
        <f>IF('Solar prot device - data'!G107&lt;&gt;"",'Solar prot device - data'!G107,"")</f>
        <v/>
      </c>
      <c r="J107" s="142" t="str">
        <f t="shared" si="92"/>
        <v/>
      </c>
      <c r="K107" s="147" t="str">
        <f t="shared" si="93"/>
        <v/>
      </c>
      <c r="L107" s="147" t="str">
        <f t="shared" si="94"/>
        <v/>
      </c>
      <c r="M107" s="147" t="str">
        <f t="shared" si="95"/>
        <v/>
      </c>
      <c r="N107" s="145" t="str">
        <f t="shared" si="96"/>
        <v/>
      </c>
      <c r="O107" s="142" t="str">
        <f t="shared" si="97"/>
        <v/>
      </c>
      <c r="P107" s="147" t="str">
        <f t="shared" si="98"/>
        <v/>
      </c>
      <c r="Q107" s="147" t="str">
        <f t="shared" si="99"/>
        <v/>
      </c>
      <c r="R107" s="147" t="str">
        <f t="shared" si="100"/>
        <v/>
      </c>
      <c r="S107" s="145" t="str">
        <f t="shared" si="101"/>
        <v/>
      </c>
      <c r="T107" s="142" t="str">
        <f t="shared" si="102"/>
        <v/>
      </c>
      <c r="U107" s="147" t="str">
        <f t="shared" si="103"/>
        <v/>
      </c>
      <c r="V107" s="147" t="str">
        <f t="shared" si="104"/>
        <v/>
      </c>
      <c r="W107" s="147" t="str">
        <f t="shared" si="105"/>
        <v/>
      </c>
      <c r="X107" s="145" t="str">
        <f t="shared" si="106"/>
        <v/>
      </c>
      <c r="Y107" s="94"/>
      <c r="Z107" s="142" t="str">
        <f t="shared" si="107"/>
        <v/>
      </c>
      <c r="AA107" s="147" t="str">
        <f t="shared" si="108"/>
        <v/>
      </c>
      <c r="AB107" s="147" t="str">
        <f t="shared" si="109"/>
        <v/>
      </c>
      <c r="AC107" s="147" t="str">
        <f t="shared" si="110"/>
        <v/>
      </c>
      <c r="AD107" s="145" t="str">
        <f t="shared" si="111"/>
        <v/>
      </c>
      <c r="AE107" s="142" t="str">
        <f t="shared" si="112"/>
        <v/>
      </c>
      <c r="AF107" s="147" t="str">
        <f t="shared" si="113"/>
        <v/>
      </c>
      <c r="AG107" s="147" t="str">
        <f t="shared" si="114"/>
        <v/>
      </c>
      <c r="AH107" s="147" t="str">
        <f t="shared" si="115"/>
        <v/>
      </c>
      <c r="AI107" s="145" t="str">
        <f t="shared" si="116"/>
        <v/>
      </c>
      <c r="AJ107" s="94"/>
      <c r="AK107" s="142" t="str">
        <f t="shared" si="117"/>
        <v/>
      </c>
      <c r="AL107" s="147" t="str">
        <f t="shared" si="118"/>
        <v/>
      </c>
      <c r="AM107" s="147" t="str">
        <f t="shared" si="119"/>
        <v/>
      </c>
      <c r="AN107" s="147" t="str">
        <f t="shared" si="120"/>
        <v/>
      </c>
      <c r="AO107" s="145" t="str">
        <f t="shared" si="121"/>
        <v/>
      </c>
      <c r="AP107" s="142" t="str">
        <f t="shared" si="122"/>
        <v/>
      </c>
      <c r="AQ107" s="147" t="str">
        <f t="shared" si="123"/>
        <v/>
      </c>
      <c r="AR107" s="147" t="str">
        <f t="shared" si="124"/>
        <v/>
      </c>
      <c r="AS107" s="147" t="str">
        <f t="shared" si="125"/>
        <v/>
      </c>
      <c r="AT107" s="145" t="str">
        <f t="shared" si="126"/>
        <v/>
      </c>
      <c r="AU107" s="250"/>
      <c r="AV107" s="142" t="str">
        <f t="shared" si="127"/>
        <v/>
      </c>
      <c r="AW107" s="147" t="str">
        <f t="shared" si="128"/>
        <v/>
      </c>
      <c r="AX107" s="147" t="str">
        <f t="shared" si="129"/>
        <v/>
      </c>
      <c r="AY107" s="147" t="str">
        <f t="shared" si="130"/>
        <v/>
      </c>
      <c r="AZ107" s="145" t="str">
        <f t="shared" si="131"/>
        <v/>
      </c>
      <c r="BA107" s="142" t="str">
        <f t="shared" si="132"/>
        <v/>
      </c>
      <c r="BB107" s="147" t="str">
        <f t="shared" si="133"/>
        <v/>
      </c>
      <c r="BC107" s="147" t="str">
        <f t="shared" si="134"/>
        <v/>
      </c>
      <c r="BD107" s="147" t="str">
        <f t="shared" si="135"/>
        <v/>
      </c>
      <c r="BE107" s="145" t="str">
        <f t="shared" si="136"/>
        <v/>
      </c>
      <c r="BF107" s="142" t="str">
        <f t="shared" si="137"/>
        <v/>
      </c>
      <c r="BG107" s="147" t="str">
        <f t="shared" si="138"/>
        <v/>
      </c>
      <c r="BH107" s="147" t="str">
        <f t="shared" si="139"/>
        <v/>
      </c>
      <c r="BI107" s="147" t="str">
        <f t="shared" si="140"/>
        <v/>
      </c>
      <c r="BJ107" s="145" t="str">
        <f t="shared" si="141"/>
        <v/>
      </c>
      <c r="BK107" s="227"/>
    </row>
    <row r="108" spans="2:63" x14ac:dyDescent="0.2">
      <c r="B108" s="138">
        <f>'Solar prot device - data'!B108</f>
        <v>94</v>
      </c>
      <c r="C108" s="248" t="str">
        <f>IF('Solar prot device - data'!C108&lt;&gt;"","Glazing"&amp;" + "&amp;'Solar prot device - data'!C108,"")</f>
        <v/>
      </c>
      <c r="D108" s="249"/>
      <c r="E108" s="249"/>
      <c r="F108" s="255" t="str">
        <f>IF('Solar prot device - data'!D108&lt;&gt;"",'Solar prot device - data'!D108,"")</f>
        <v/>
      </c>
      <c r="G108" s="147" t="str">
        <f>IF('Solar prot device - data'!E108&lt;&gt;"",'Solar prot device - data'!E108,"")</f>
        <v/>
      </c>
      <c r="H108" s="143" t="str">
        <f>IF('Solar prot device - data'!F108&lt;&gt;"",'Solar prot device - data'!F108,"")</f>
        <v/>
      </c>
      <c r="I108" s="256" t="str">
        <f>IF('Solar prot device - data'!G108&lt;&gt;"",'Solar prot device - data'!G108,"")</f>
        <v/>
      </c>
      <c r="J108" s="142" t="str">
        <f t="shared" si="92"/>
        <v/>
      </c>
      <c r="K108" s="147" t="str">
        <f t="shared" si="93"/>
        <v/>
      </c>
      <c r="L108" s="147" t="str">
        <f t="shared" si="94"/>
        <v/>
      </c>
      <c r="M108" s="147" t="str">
        <f t="shared" si="95"/>
        <v/>
      </c>
      <c r="N108" s="145" t="str">
        <f t="shared" si="96"/>
        <v/>
      </c>
      <c r="O108" s="142" t="str">
        <f t="shared" si="97"/>
        <v/>
      </c>
      <c r="P108" s="147" t="str">
        <f t="shared" si="98"/>
        <v/>
      </c>
      <c r="Q108" s="147" t="str">
        <f t="shared" si="99"/>
        <v/>
      </c>
      <c r="R108" s="147" t="str">
        <f t="shared" si="100"/>
        <v/>
      </c>
      <c r="S108" s="145" t="str">
        <f t="shared" si="101"/>
        <v/>
      </c>
      <c r="T108" s="142" t="str">
        <f t="shared" si="102"/>
        <v/>
      </c>
      <c r="U108" s="147" t="str">
        <f t="shared" si="103"/>
        <v/>
      </c>
      <c r="V108" s="147" t="str">
        <f t="shared" si="104"/>
        <v/>
      </c>
      <c r="W108" s="147" t="str">
        <f t="shared" si="105"/>
        <v/>
      </c>
      <c r="X108" s="145" t="str">
        <f t="shared" si="106"/>
        <v/>
      </c>
      <c r="Y108" s="94"/>
      <c r="Z108" s="142" t="str">
        <f t="shared" si="107"/>
        <v/>
      </c>
      <c r="AA108" s="147" t="str">
        <f t="shared" si="108"/>
        <v/>
      </c>
      <c r="AB108" s="147" t="str">
        <f t="shared" si="109"/>
        <v/>
      </c>
      <c r="AC108" s="147" t="str">
        <f t="shared" si="110"/>
        <v/>
      </c>
      <c r="AD108" s="145" t="str">
        <f t="shared" si="111"/>
        <v/>
      </c>
      <c r="AE108" s="142" t="str">
        <f t="shared" si="112"/>
        <v/>
      </c>
      <c r="AF108" s="147" t="str">
        <f t="shared" si="113"/>
        <v/>
      </c>
      <c r="AG108" s="147" t="str">
        <f t="shared" si="114"/>
        <v/>
      </c>
      <c r="AH108" s="147" t="str">
        <f t="shared" si="115"/>
        <v/>
      </c>
      <c r="AI108" s="145" t="str">
        <f t="shared" si="116"/>
        <v/>
      </c>
      <c r="AJ108" s="94"/>
      <c r="AK108" s="142" t="str">
        <f t="shared" si="117"/>
        <v/>
      </c>
      <c r="AL108" s="147" t="str">
        <f t="shared" si="118"/>
        <v/>
      </c>
      <c r="AM108" s="147" t="str">
        <f t="shared" si="119"/>
        <v/>
      </c>
      <c r="AN108" s="147" t="str">
        <f t="shared" si="120"/>
        <v/>
      </c>
      <c r="AO108" s="145" t="str">
        <f t="shared" si="121"/>
        <v/>
      </c>
      <c r="AP108" s="142" t="str">
        <f t="shared" si="122"/>
        <v/>
      </c>
      <c r="AQ108" s="147" t="str">
        <f t="shared" si="123"/>
        <v/>
      </c>
      <c r="AR108" s="147" t="str">
        <f t="shared" si="124"/>
        <v/>
      </c>
      <c r="AS108" s="147" t="str">
        <f t="shared" si="125"/>
        <v/>
      </c>
      <c r="AT108" s="145" t="str">
        <f t="shared" si="126"/>
        <v/>
      </c>
      <c r="AU108" s="250"/>
      <c r="AV108" s="142" t="str">
        <f t="shared" si="127"/>
        <v/>
      </c>
      <c r="AW108" s="147" t="str">
        <f t="shared" si="128"/>
        <v/>
      </c>
      <c r="AX108" s="147" t="str">
        <f t="shared" si="129"/>
        <v/>
      </c>
      <c r="AY108" s="147" t="str">
        <f t="shared" si="130"/>
        <v/>
      </c>
      <c r="AZ108" s="145" t="str">
        <f t="shared" si="131"/>
        <v/>
      </c>
      <c r="BA108" s="142" t="str">
        <f t="shared" si="132"/>
        <v/>
      </c>
      <c r="BB108" s="147" t="str">
        <f t="shared" si="133"/>
        <v/>
      </c>
      <c r="BC108" s="147" t="str">
        <f t="shared" si="134"/>
        <v/>
      </c>
      <c r="BD108" s="147" t="str">
        <f t="shared" si="135"/>
        <v/>
      </c>
      <c r="BE108" s="145" t="str">
        <f t="shared" si="136"/>
        <v/>
      </c>
      <c r="BF108" s="142" t="str">
        <f t="shared" si="137"/>
        <v/>
      </c>
      <c r="BG108" s="147" t="str">
        <f t="shared" si="138"/>
        <v/>
      </c>
      <c r="BH108" s="147" t="str">
        <f t="shared" si="139"/>
        <v/>
      </c>
      <c r="BI108" s="147" t="str">
        <f t="shared" si="140"/>
        <v/>
      </c>
      <c r="BJ108" s="145" t="str">
        <f t="shared" si="141"/>
        <v/>
      </c>
      <c r="BK108" s="227"/>
    </row>
    <row r="109" spans="2:63" x14ac:dyDescent="0.2">
      <c r="B109" s="138">
        <f>'Solar prot device - data'!B109</f>
        <v>95</v>
      </c>
      <c r="C109" s="248" t="str">
        <f>IF('Solar prot device - data'!C109&lt;&gt;"","Glazing"&amp;" + "&amp;'Solar prot device - data'!C109,"")</f>
        <v/>
      </c>
      <c r="D109" s="249"/>
      <c r="E109" s="249"/>
      <c r="F109" s="255" t="str">
        <f>IF('Solar prot device - data'!D109&lt;&gt;"",'Solar prot device - data'!D109,"")</f>
        <v/>
      </c>
      <c r="G109" s="147" t="str">
        <f>IF('Solar prot device - data'!E109&lt;&gt;"",'Solar prot device - data'!E109,"")</f>
        <v/>
      </c>
      <c r="H109" s="143" t="str">
        <f>IF('Solar prot device - data'!F109&lt;&gt;"",'Solar prot device - data'!F109,"")</f>
        <v/>
      </c>
      <c r="I109" s="256" t="str">
        <f>IF('Solar prot device - data'!G109&lt;&gt;"",'Solar prot device - data'!G109,"")</f>
        <v/>
      </c>
      <c r="J109" s="142" t="str">
        <f t="shared" si="92"/>
        <v/>
      </c>
      <c r="K109" s="147" t="str">
        <f t="shared" si="93"/>
        <v/>
      </c>
      <c r="L109" s="147" t="str">
        <f t="shared" si="94"/>
        <v/>
      </c>
      <c r="M109" s="147" t="str">
        <f t="shared" si="95"/>
        <v/>
      </c>
      <c r="N109" s="145" t="str">
        <f t="shared" si="96"/>
        <v/>
      </c>
      <c r="O109" s="142" t="str">
        <f t="shared" si="97"/>
        <v/>
      </c>
      <c r="P109" s="147" t="str">
        <f t="shared" si="98"/>
        <v/>
      </c>
      <c r="Q109" s="147" t="str">
        <f t="shared" si="99"/>
        <v/>
      </c>
      <c r="R109" s="147" t="str">
        <f t="shared" si="100"/>
        <v/>
      </c>
      <c r="S109" s="145" t="str">
        <f t="shared" si="101"/>
        <v/>
      </c>
      <c r="T109" s="142" t="str">
        <f t="shared" si="102"/>
        <v/>
      </c>
      <c r="U109" s="147" t="str">
        <f t="shared" si="103"/>
        <v/>
      </c>
      <c r="V109" s="147" t="str">
        <f t="shared" si="104"/>
        <v/>
      </c>
      <c r="W109" s="147" t="str">
        <f t="shared" si="105"/>
        <v/>
      </c>
      <c r="X109" s="145" t="str">
        <f t="shared" si="106"/>
        <v/>
      </c>
      <c r="Y109" s="94"/>
      <c r="Z109" s="142" t="str">
        <f t="shared" si="107"/>
        <v/>
      </c>
      <c r="AA109" s="147" t="str">
        <f t="shared" si="108"/>
        <v/>
      </c>
      <c r="AB109" s="147" t="str">
        <f t="shared" si="109"/>
        <v/>
      </c>
      <c r="AC109" s="147" t="str">
        <f t="shared" si="110"/>
        <v/>
      </c>
      <c r="AD109" s="145" t="str">
        <f t="shared" si="111"/>
        <v/>
      </c>
      <c r="AE109" s="142" t="str">
        <f t="shared" si="112"/>
        <v/>
      </c>
      <c r="AF109" s="147" t="str">
        <f t="shared" si="113"/>
        <v/>
      </c>
      <c r="AG109" s="147" t="str">
        <f t="shared" si="114"/>
        <v/>
      </c>
      <c r="AH109" s="147" t="str">
        <f t="shared" si="115"/>
        <v/>
      </c>
      <c r="AI109" s="145" t="str">
        <f t="shared" si="116"/>
        <v/>
      </c>
      <c r="AJ109" s="94"/>
      <c r="AK109" s="142" t="str">
        <f t="shared" si="117"/>
        <v/>
      </c>
      <c r="AL109" s="147" t="str">
        <f t="shared" si="118"/>
        <v/>
      </c>
      <c r="AM109" s="147" t="str">
        <f t="shared" si="119"/>
        <v/>
      </c>
      <c r="AN109" s="147" t="str">
        <f t="shared" si="120"/>
        <v/>
      </c>
      <c r="AO109" s="145" t="str">
        <f t="shared" si="121"/>
        <v/>
      </c>
      <c r="AP109" s="142" t="str">
        <f t="shared" si="122"/>
        <v/>
      </c>
      <c r="AQ109" s="147" t="str">
        <f t="shared" si="123"/>
        <v/>
      </c>
      <c r="AR109" s="147" t="str">
        <f t="shared" si="124"/>
        <v/>
      </c>
      <c r="AS109" s="147" t="str">
        <f t="shared" si="125"/>
        <v/>
      </c>
      <c r="AT109" s="145" t="str">
        <f t="shared" si="126"/>
        <v/>
      </c>
      <c r="AU109" s="250"/>
      <c r="AV109" s="142" t="str">
        <f t="shared" si="127"/>
        <v/>
      </c>
      <c r="AW109" s="147" t="str">
        <f t="shared" si="128"/>
        <v/>
      </c>
      <c r="AX109" s="147" t="str">
        <f t="shared" si="129"/>
        <v/>
      </c>
      <c r="AY109" s="147" t="str">
        <f t="shared" si="130"/>
        <v/>
      </c>
      <c r="AZ109" s="145" t="str">
        <f t="shared" si="131"/>
        <v/>
      </c>
      <c r="BA109" s="142" t="str">
        <f t="shared" si="132"/>
        <v/>
      </c>
      <c r="BB109" s="147" t="str">
        <f t="shared" si="133"/>
        <v/>
      </c>
      <c r="BC109" s="147" t="str">
        <f t="shared" si="134"/>
        <v/>
      </c>
      <c r="BD109" s="147" t="str">
        <f t="shared" si="135"/>
        <v/>
      </c>
      <c r="BE109" s="145" t="str">
        <f t="shared" si="136"/>
        <v/>
      </c>
      <c r="BF109" s="142" t="str">
        <f t="shared" si="137"/>
        <v/>
      </c>
      <c r="BG109" s="147" t="str">
        <f t="shared" si="138"/>
        <v/>
      </c>
      <c r="BH109" s="147" t="str">
        <f t="shared" si="139"/>
        <v/>
      </c>
      <c r="BI109" s="147" t="str">
        <f t="shared" si="140"/>
        <v/>
      </c>
      <c r="BJ109" s="145" t="str">
        <f t="shared" si="141"/>
        <v/>
      </c>
      <c r="BK109" s="227"/>
    </row>
    <row r="110" spans="2:63" x14ac:dyDescent="0.2">
      <c r="B110" s="138">
        <f>'Solar prot device - data'!B110</f>
        <v>96</v>
      </c>
      <c r="C110" s="248" t="str">
        <f>IF('Solar prot device - data'!C110&lt;&gt;"","Glazing"&amp;" + "&amp;'Solar prot device - data'!C110,"")</f>
        <v/>
      </c>
      <c r="D110" s="249"/>
      <c r="E110" s="249"/>
      <c r="F110" s="255" t="str">
        <f>IF('Solar prot device - data'!D110&lt;&gt;"",'Solar prot device - data'!D110,"")</f>
        <v/>
      </c>
      <c r="G110" s="147" t="str">
        <f>IF('Solar prot device - data'!E110&lt;&gt;"",'Solar prot device - data'!E110,"")</f>
        <v/>
      </c>
      <c r="H110" s="143" t="str">
        <f>IF('Solar prot device - data'!F110&lt;&gt;"",'Solar prot device - data'!F110,"")</f>
        <v/>
      </c>
      <c r="I110" s="256" t="str">
        <f>IF('Solar prot device - data'!G110&lt;&gt;"",'Solar prot device - data'!G110,"")</f>
        <v/>
      </c>
      <c r="J110" s="142" t="str">
        <f t="shared" si="92"/>
        <v/>
      </c>
      <c r="K110" s="147" t="str">
        <f t="shared" si="93"/>
        <v/>
      </c>
      <c r="L110" s="147" t="str">
        <f t="shared" si="94"/>
        <v/>
      </c>
      <c r="M110" s="147" t="str">
        <f t="shared" si="95"/>
        <v/>
      </c>
      <c r="N110" s="145" t="str">
        <f t="shared" si="96"/>
        <v/>
      </c>
      <c r="O110" s="142" t="str">
        <f t="shared" si="97"/>
        <v/>
      </c>
      <c r="P110" s="147" t="str">
        <f t="shared" si="98"/>
        <v/>
      </c>
      <c r="Q110" s="147" t="str">
        <f t="shared" si="99"/>
        <v/>
      </c>
      <c r="R110" s="147" t="str">
        <f t="shared" si="100"/>
        <v/>
      </c>
      <c r="S110" s="145" t="str">
        <f t="shared" si="101"/>
        <v/>
      </c>
      <c r="T110" s="142" t="str">
        <f t="shared" si="102"/>
        <v/>
      </c>
      <c r="U110" s="147" t="str">
        <f t="shared" si="103"/>
        <v/>
      </c>
      <c r="V110" s="147" t="str">
        <f t="shared" si="104"/>
        <v/>
      </c>
      <c r="W110" s="147" t="str">
        <f t="shared" si="105"/>
        <v/>
      </c>
      <c r="X110" s="145" t="str">
        <f t="shared" si="106"/>
        <v/>
      </c>
      <c r="Y110" s="94"/>
      <c r="Z110" s="142" t="str">
        <f t="shared" si="107"/>
        <v/>
      </c>
      <c r="AA110" s="147" t="str">
        <f t="shared" si="108"/>
        <v/>
      </c>
      <c r="AB110" s="147" t="str">
        <f t="shared" si="109"/>
        <v/>
      </c>
      <c r="AC110" s="147" t="str">
        <f t="shared" si="110"/>
        <v/>
      </c>
      <c r="AD110" s="145" t="str">
        <f t="shared" si="111"/>
        <v/>
      </c>
      <c r="AE110" s="142" t="str">
        <f t="shared" si="112"/>
        <v/>
      </c>
      <c r="AF110" s="147" t="str">
        <f t="shared" si="113"/>
        <v/>
      </c>
      <c r="AG110" s="147" t="str">
        <f t="shared" si="114"/>
        <v/>
      </c>
      <c r="AH110" s="147" t="str">
        <f t="shared" si="115"/>
        <v/>
      </c>
      <c r="AI110" s="145" t="str">
        <f t="shared" si="116"/>
        <v/>
      </c>
      <c r="AJ110" s="94"/>
      <c r="AK110" s="142" t="str">
        <f t="shared" si="117"/>
        <v/>
      </c>
      <c r="AL110" s="147" t="str">
        <f t="shared" si="118"/>
        <v/>
      </c>
      <c r="AM110" s="147" t="str">
        <f t="shared" si="119"/>
        <v/>
      </c>
      <c r="AN110" s="147" t="str">
        <f t="shared" si="120"/>
        <v/>
      </c>
      <c r="AO110" s="145" t="str">
        <f t="shared" si="121"/>
        <v/>
      </c>
      <c r="AP110" s="142" t="str">
        <f t="shared" si="122"/>
        <v/>
      </c>
      <c r="AQ110" s="147" t="str">
        <f t="shared" si="123"/>
        <v/>
      </c>
      <c r="AR110" s="147" t="str">
        <f t="shared" si="124"/>
        <v/>
      </c>
      <c r="AS110" s="147" t="str">
        <f t="shared" si="125"/>
        <v/>
      </c>
      <c r="AT110" s="145" t="str">
        <f t="shared" si="126"/>
        <v/>
      </c>
      <c r="AU110" s="250"/>
      <c r="AV110" s="142" t="str">
        <f t="shared" si="127"/>
        <v/>
      </c>
      <c r="AW110" s="147" t="str">
        <f t="shared" si="128"/>
        <v/>
      </c>
      <c r="AX110" s="147" t="str">
        <f t="shared" si="129"/>
        <v/>
      </c>
      <c r="AY110" s="147" t="str">
        <f t="shared" si="130"/>
        <v/>
      </c>
      <c r="AZ110" s="145" t="str">
        <f t="shared" si="131"/>
        <v/>
      </c>
      <c r="BA110" s="142" t="str">
        <f t="shared" si="132"/>
        <v/>
      </c>
      <c r="BB110" s="147" t="str">
        <f t="shared" si="133"/>
        <v/>
      </c>
      <c r="BC110" s="147" t="str">
        <f t="shared" si="134"/>
        <v/>
      </c>
      <c r="BD110" s="147" t="str">
        <f t="shared" si="135"/>
        <v/>
      </c>
      <c r="BE110" s="145" t="str">
        <f t="shared" si="136"/>
        <v/>
      </c>
      <c r="BF110" s="142" t="str">
        <f t="shared" si="137"/>
        <v/>
      </c>
      <c r="BG110" s="147" t="str">
        <f t="shared" si="138"/>
        <v/>
      </c>
      <c r="BH110" s="147" t="str">
        <f t="shared" si="139"/>
        <v/>
      </c>
      <c r="BI110" s="147" t="str">
        <f t="shared" si="140"/>
        <v/>
      </c>
      <c r="BJ110" s="145" t="str">
        <f t="shared" si="141"/>
        <v/>
      </c>
      <c r="BK110" s="227"/>
    </row>
    <row r="111" spans="2:63" x14ac:dyDescent="0.2">
      <c r="B111" s="138">
        <f>'Solar prot device - data'!B111</f>
        <v>97</v>
      </c>
      <c r="C111" s="248" t="str">
        <f>IF('Solar prot device - data'!C111&lt;&gt;"","Glazing"&amp;" + "&amp;'Solar prot device - data'!C111,"")</f>
        <v/>
      </c>
      <c r="D111" s="249"/>
      <c r="E111" s="249"/>
      <c r="F111" s="255" t="str">
        <f>IF('Solar prot device - data'!D111&lt;&gt;"",'Solar prot device - data'!D111,"")</f>
        <v/>
      </c>
      <c r="G111" s="147" t="str">
        <f>IF('Solar prot device - data'!E111&lt;&gt;"",'Solar prot device - data'!E111,"")</f>
        <v/>
      </c>
      <c r="H111" s="143" t="str">
        <f>IF('Solar prot device - data'!F111&lt;&gt;"",'Solar prot device - data'!F111,"")</f>
        <v/>
      </c>
      <c r="I111" s="256" t="str">
        <f>IF('Solar prot device - data'!G111&lt;&gt;"",'Solar prot device - data'!G111,"")</f>
        <v/>
      </c>
      <c r="J111" s="142" t="str">
        <f t="shared" si="92"/>
        <v/>
      </c>
      <c r="K111" s="147" t="str">
        <f t="shared" si="93"/>
        <v/>
      </c>
      <c r="L111" s="147" t="str">
        <f t="shared" si="94"/>
        <v/>
      </c>
      <c r="M111" s="147" t="str">
        <f t="shared" si="95"/>
        <v/>
      </c>
      <c r="N111" s="145" t="str">
        <f t="shared" si="96"/>
        <v/>
      </c>
      <c r="O111" s="142" t="str">
        <f t="shared" si="97"/>
        <v/>
      </c>
      <c r="P111" s="147" t="str">
        <f t="shared" si="98"/>
        <v/>
      </c>
      <c r="Q111" s="147" t="str">
        <f t="shared" si="99"/>
        <v/>
      </c>
      <c r="R111" s="147" t="str">
        <f t="shared" si="100"/>
        <v/>
      </c>
      <c r="S111" s="145" t="str">
        <f t="shared" si="101"/>
        <v/>
      </c>
      <c r="T111" s="142" t="str">
        <f t="shared" si="102"/>
        <v/>
      </c>
      <c r="U111" s="147" t="str">
        <f t="shared" si="103"/>
        <v/>
      </c>
      <c r="V111" s="147" t="str">
        <f t="shared" si="104"/>
        <v/>
      </c>
      <c r="W111" s="147" t="str">
        <f t="shared" si="105"/>
        <v/>
      </c>
      <c r="X111" s="145" t="str">
        <f t="shared" si="106"/>
        <v/>
      </c>
      <c r="Y111" s="94"/>
      <c r="Z111" s="142" t="str">
        <f t="shared" si="107"/>
        <v/>
      </c>
      <c r="AA111" s="147" t="str">
        <f t="shared" si="108"/>
        <v/>
      </c>
      <c r="AB111" s="147" t="str">
        <f t="shared" si="109"/>
        <v/>
      </c>
      <c r="AC111" s="147" t="str">
        <f t="shared" si="110"/>
        <v/>
      </c>
      <c r="AD111" s="145" t="str">
        <f t="shared" si="111"/>
        <v/>
      </c>
      <c r="AE111" s="142" t="str">
        <f t="shared" si="112"/>
        <v/>
      </c>
      <c r="AF111" s="147" t="str">
        <f t="shared" si="113"/>
        <v/>
      </c>
      <c r="AG111" s="147" t="str">
        <f t="shared" si="114"/>
        <v/>
      </c>
      <c r="AH111" s="147" t="str">
        <f t="shared" si="115"/>
        <v/>
      </c>
      <c r="AI111" s="145" t="str">
        <f t="shared" si="116"/>
        <v/>
      </c>
      <c r="AJ111" s="94"/>
      <c r="AK111" s="142" t="str">
        <f t="shared" si="117"/>
        <v/>
      </c>
      <c r="AL111" s="147" t="str">
        <f t="shared" si="118"/>
        <v/>
      </c>
      <c r="AM111" s="147" t="str">
        <f t="shared" si="119"/>
        <v/>
      </c>
      <c r="AN111" s="147" t="str">
        <f t="shared" si="120"/>
        <v/>
      </c>
      <c r="AO111" s="145" t="str">
        <f t="shared" si="121"/>
        <v/>
      </c>
      <c r="AP111" s="142" t="str">
        <f t="shared" si="122"/>
        <v/>
      </c>
      <c r="AQ111" s="147" t="str">
        <f t="shared" si="123"/>
        <v/>
      </c>
      <c r="AR111" s="147" t="str">
        <f t="shared" si="124"/>
        <v/>
      </c>
      <c r="AS111" s="147" t="str">
        <f t="shared" si="125"/>
        <v/>
      </c>
      <c r="AT111" s="145" t="str">
        <f t="shared" si="126"/>
        <v/>
      </c>
      <c r="AU111" s="250"/>
      <c r="AV111" s="142" t="str">
        <f t="shared" si="127"/>
        <v/>
      </c>
      <c r="AW111" s="147" t="str">
        <f t="shared" si="128"/>
        <v/>
      </c>
      <c r="AX111" s="147" t="str">
        <f t="shared" si="129"/>
        <v/>
      </c>
      <c r="AY111" s="147" t="str">
        <f t="shared" si="130"/>
        <v/>
      </c>
      <c r="AZ111" s="145" t="str">
        <f t="shared" si="131"/>
        <v/>
      </c>
      <c r="BA111" s="142" t="str">
        <f t="shared" si="132"/>
        <v/>
      </c>
      <c r="BB111" s="147" t="str">
        <f t="shared" si="133"/>
        <v/>
      </c>
      <c r="BC111" s="147" t="str">
        <f t="shared" si="134"/>
        <v/>
      </c>
      <c r="BD111" s="147" t="str">
        <f t="shared" si="135"/>
        <v/>
      </c>
      <c r="BE111" s="145" t="str">
        <f t="shared" si="136"/>
        <v/>
      </c>
      <c r="BF111" s="142" t="str">
        <f t="shared" si="137"/>
        <v/>
      </c>
      <c r="BG111" s="147" t="str">
        <f t="shared" si="138"/>
        <v/>
      </c>
      <c r="BH111" s="147" t="str">
        <f t="shared" si="139"/>
        <v/>
      </c>
      <c r="BI111" s="147" t="str">
        <f t="shared" si="140"/>
        <v/>
      </c>
      <c r="BJ111" s="145" t="str">
        <f t="shared" si="141"/>
        <v/>
      </c>
      <c r="BK111" s="227"/>
    </row>
    <row r="112" spans="2:63" x14ac:dyDescent="0.2">
      <c r="B112" s="138">
        <f>'Solar prot device - data'!B112</f>
        <v>98</v>
      </c>
      <c r="C112" s="248" t="str">
        <f>IF('Solar prot device - data'!C112&lt;&gt;"","Glazing"&amp;" + "&amp;'Solar prot device - data'!C112,"")</f>
        <v/>
      </c>
      <c r="D112" s="249"/>
      <c r="E112" s="249"/>
      <c r="F112" s="255" t="str">
        <f>IF('Solar prot device - data'!D112&lt;&gt;"",'Solar prot device - data'!D112,"")</f>
        <v/>
      </c>
      <c r="G112" s="147" t="str">
        <f>IF('Solar prot device - data'!E112&lt;&gt;"",'Solar prot device - data'!E112,"")</f>
        <v/>
      </c>
      <c r="H112" s="143" t="str">
        <f>IF('Solar prot device - data'!F112&lt;&gt;"",'Solar prot device - data'!F112,"")</f>
        <v/>
      </c>
      <c r="I112" s="256" t="str">
        <f>IF('Solar prot device - data'!G112&lt;&gt;"",'Solar prot device - data'!G112,"")</f>
        <v/>
      </c>
      <c r="J112" s="142" t="str">
        <f t="shared" si="92"/>
        <v/>
      </c>
      <c r="K112" s="147" t="str">
        <f t="shared" si="93"/>
        <v/>
      </c>
      <c r="L112" s="147" t="str">
        <f t="shared" si="94"/>
        <v/>
      </c>
      <c r="M112" s="147" t="str">
        <f t="shared" si="95"/>
        <v/>
      </c>
      <c r="N112" s="145" t="str">
        <f t="shared" si="96"/>
        <v/>
      </c>
      <c r="O112" s="142" t="str">
        <f t="shared" si="97"/>
        <v/>
      </c>
      <c r="P112" s="147" t="str">
        <f t="shared" si="98"/>
        <v/>
      </c>
      <c r="Q112" s="147" t="str">
        <f t="shared" si="99"/>
        <v/>
      </c>
      <c r="R112" s="147" t="str">
        <f t="shared" si="100"/>
        <v/>
      </c>
      <c r="S112" s="145" t="str">
        <f t="shared" si="101"/>
        <v/>
      </c>
      <c r="T112" s="142" t="str">
        <f t="shared" si="102"/>
        <v/>
      </c>
      <c r="U112" s="147" t="str">
        <f t="shared" si="103"/>
        <v/>
      </c>
      <c r="V112" s="147" t="str">
        <f t="shared" si="104"/>
        <v/>
      </c>
      <c r="W112" s="147" t="str">
        <f t="shared" si="105"/>
        <v/>
      </c>
      <c r="X112" s="145" t="str">
        <f t="shared" si="106"/>
        <v/>
      </c>
      <c r="Y112" s="94"/>
      <c r="Z112" s="142" t="str">
        <f t="shared" si="107"/>
        <v/>
      </c>
      <c r="AA112" s="147" t="str">
        <f t="shared" si="108"/>
        <v/>
      </c>
      <c r="AB112" s="147" t="str">
        <f t="shared" si="109"/>
        <v/>
      </c>
      <c r="AC112" s="147" t="str">
        <f t="shared" si="110"/>
        <v/>
      </c>
      <c r="AD112" s="145" t="str">
        <f t="shared" si="111"/>
        <v/>
      </c>
      <c r="AE112" s="142" t="str">
        <f t="shared" si="112"/>
        <v/>
      </c>
      <c r="AF112" s="147" t="str">
        <f t="shared" si="113"/>
        <v/>
      </c>
      <c r="AG112" s="147" t="str">
        <f t="shared" si="114"/>
        <v/>
      </c>
      <c r="AH112" s="147" t="str">
        <f t="shared" si="115"/>
        <v/>
      </c>
      <c r="AI112" s="145" t="str">
        <f t="shared" si="116"/>
        <v/>
      </c>
      <c r="AJ112" s="94"/>
      <c r="AK112" s="142" t="str">
        <f t="shared" si="117"/>
        <v/>
      </c>
      <c r="AL112" s="147" t="str">
        <f t="shared" si="118"/>
        <v/>
      </c>
      <c r="AM112" s="147" t="str">
        <f t="shared" si="119"/>
        <v/>
      </c>
      <c r="AN112" s="147" t="str">
        <f t="shared" si="120"/>
        <v/>
      </c>
      <c r="AO112" s="145" t="str">
        <f t="shared" si="121"/>
        <v/>
      </c>
      <c r="AP112" s="142" t="str">
        <f t="shared" si="122"/>
        <v/>
      </c>
      <c r="AQ112" s="147" t="str">
        <f t="shared" si="123"/>
        <v/>
      </c>
      <c r="AR112" s="147" t="str">
        <f t="shared" si="124"/>
        <v/>
      </c>
      <c r="AS112" s="147" t="str">
        <f t="shared" si="125"/>
        <v/>
      </c>
      <c r="AT112" s="145" t="str">
        <f t="shared" si="126"/>
        <v/>
      </c>
      <c r="AU112" s="250"/>
      <c r="AV112" s="142" t="str">
        <f t="shared" si="127"/>
        <v/>
      </c>
      <c r="AW112" s="147" t="str">
        <f t="shared" si="128"/>
        <v/>
      </c>
      <c r="AX112" s="147" t="str">
        <f t="shared" si="129"/>
        <v/>
      </c>
      <c r="AY112" s="147" t="str">
        <f t="shared" si="130"/>
        <v/>
      </c>
      <c r="AZ112" s="145" t="str">
        <f t="shared" si="131"/>
        <v/>
      </c>
      <c r="BA112" s="142" t="str">
        <f t="shared" si="132"/>
        <v/>
      </c>
      <c r="BB112" s="147" t="str">
        <f t="shared" si="133"/>
        <v/>
      </c>
      <c r="BC112" s="147" t="str">
        <f t="shared" si="134"/>
        <v/>
      </c>
      <c r="BD112" s="147" t="str">
        <f t="shared" si="135"/>
        <v/>
      </c>
      <c r="BE112" s="145" t="str">
        <f t="shared" si="136"/>
        <v/>
      </c>
      <c r="BF112" s="142" t="str">
        <f t="shared" si="137"/>
        <v/>
      </c>
      <c r="BG112" s="147" t="str">
        <f t="shared" si="138"/>
        <v/>
      </c>
      <c r="BH112" s="147" t="str">
        <f t="shared" si="139"/>
        <v/>
      </c>
      <c r="BI112" s="147" t="str">
        <f t="shared" si="140"/>
        <v/>
      </c>
      <c r="BJ112" s="145" t="str">
        <f t="shared" si="141"/>
        <v/>
      </c>
      <c r="BK112" s="227"/>
    </row>
    <row r="113" spans="2:63" x14ac:dyDescent="0.2">
      <c r="B113" s="138">
        <f>'Solar prot device - data'!B113</f>
        <v>99</v>
      </c>
      <c r="C113" s="248" t="str">
        <f>IF('Solar prot device - data'!C113&lt;&gt;"","Glazing"&amp;" + "&amp;'Solar prot device - data'!C113,"")</f>
        <v/>
      </c>
      <c r="D113" s="249"/>
      <c r="E113" s="249"/>
      <c r="F113" s="255" t="str">
        <f>IF('Solar prot device - data'!D113&lt;&gt;"",'Solar prot device - data'!D113,"")</f>
        <v/>
      </c>
      <c r="G113" s="147" t="str">
        <f>IF('Solar prot device - data'!E113&lt;&gt;"",'Solar prot device - data'!E113,"")</f>
        <v/>
      </c>
      <c r="H113" s="143" t="str">
        <f>IF('Solar prot device - data'!F113&lt;&gt;"",'Solar prot device - data'!F113,"")</f>
        <v/>
      </c>
      <c r="I113" s="256" t="str">
        <f>IF('Solar prot device - data'!G113&lt;&gt;"",'Solar prot device - data'!G113,"")</f>
        <v/>
      </c>
      <c r="J113" s="142" t="str">
        <f t="shared" si="92"/>
        <v/>
      </c>
      <c r="K113" s="147" t="str">
        <f t="shared" si="93"/>
        <v/>
      </c>
      <c r="L113" s="147" t="str">
        <f t="shared" si="94"/>
        <v/>
      </c>
      <c r="M113" s="147" t="str">
        <f t="shared" si="95"/>
        <v/>
      </c>
      <c r="N113" s="145" t="str">
        <f t="shared" si="96"/>
        <v/>
      </c>
      <c r="O113" s="142" t="str">
        <f t="shared" si="97"/>
        <v/>
      </c>
      <c r="P113" s="147" t="str">
        <f t="shared" si="98"/>
        <v/>
      </c>
      <c r="Q113" s="147" t="str">
        <f t="shared" si="99"/>
        <v/>
      </c>
      <c r="R113" s="147" t="str">
        <f t="shared" si="100"/>
        <v/>
      </c>
      <c r="S113" s="145" t="str">
        <f t="shared" si="101"/>
        <v/>
      </c>
      <c r="T113" s="142" t="str">
        <f t="shared" si="102"/>
        <v/>
      </c>
      <c r="U113" s="147" t="str">
        <f t="shared" si="103"/>
        <v/>
      </c>
      <c r="V113" s="147" t="str">
        <f t="shared" si="104"/>
        <v/>
      </c>
      <c r="W113" s="147" t="str">
        <f t="shared" si="105"/>
        <v/>
      </c>
      <c r="X113" s="145" t="str">
        <f t="shared" si="106"/>
        <v/>
      </c>
      <c r="Y113" s="94"/>
      <c r="Z113" s="142" t="str">
        <f t="shared" si="107"/>
        <v/>
      </c>
      <c r="AA113" s="147" t="str">
        <f t="shared" si="108"/>
        <v/>
      </c>
      <c r="AB113" s="147" t="str">
        <f t="shared" si="109"/>
        <v/>
      </c>
      <c r="AC113" s="147" t="str">
        <f t="shared" si="110"/>
        <v/>
      </c>
      <c r="AD113" s="145" t="str">
        <f t="shared" si="111"/>
        <v/>
      </c>
      <c r="AE113" s="142" t="str">
        <f t="shared" si="112"/>
        <v/>
      </c>
      <c r="AF113" s="147" t="str">
        <f t="shared" si="113"/>
        <v/>
      </c>
      <c r="AG113" s="147" t="str">
        <f t="shared" si="114"/>
        <v/>
      </c>
      <c r="AH113" s="147" t="str">
        <f t="shared" si="115"/>
        <v/>
      </c>
      <c r="AI113" s="145" t="str">
        <f t="shared" si="116"/>
        <v/>
      </c>
      <c r="AJ113" s="94"/>
      <c r="AK113" s="142" t="str">
        <f t="shared" si="117"/>
        <v/>
      </c>
      <c r="AL113" s="147" t="str">
        <f t="shared" si="118"/>
        <v/>
      </c>
      <c r="AM113" s="147" t="str">
        <f t="shared" si="119"/>
        <v/>
      </c>
      <c r="AN113" s="147" t="str">
        <f t="shared" si="120"/>
        <v/>
      </c>
      <c r="AO113" s="145" t="str">
        <f t="shared" si="121"/>
        <v/>
      </c>
      <c r="AP113" s="142" t="str">
        <f t="shared" si="122"/>
        <v/>
      </c>
      <c r="AQ113" s="147" t="str">
        <f t="shared" si="123"/>
        <v/>
      </c>
      <c r="AR113" s="147" t="str">
        <f t="shared" si="124"/>
        <v/>
      </c>
      <c r="AS113" s="147" t="str">
        <f t="shared" si="125"/>
        <v/>
      </c>
      <c r="AT113" s="145" t="str">
        <f t="shared" si="126"/>
        <v/>
      </c>
      <c r="AU113" s="250"/>
      <c r="AV113" s="142" t="str">
        <f t="shared" si="127"/>
        <v/>
      </c>
      <c r="AW113" s="147" t="str">
        <f t="shared" si="128"/>
        <v/>
      </c>
      <c r="AX113" s="147" t="str">
        <f t="shared" si="129"/>
        <v/>
      </c>
      <c r="AY113" s="147" t="str">
        <f t="shared" si="130"/>
        <v/>
      </c>
      <c r="AZ113" s="145" t="str">
        <f t="shared" si="131"/>
        <v/>
      </c>
      <c r="BA113" s="142" t="str">
        <f t="shared" si="132"/>
        <v/>
      </c>
      <c r="BB113" s="147" t="str">
        <f t="shared" si="133"/>
        <v/>
      </c>
      <c r="BC113" s="147" t="str">
        <f t="shared" si="134"/>
        <v/>
      </c>
      <c r="BD113" s="147" t="str">
        <f t="shared" si="135"/>
        <v/>
      </c>
      <c r="BE113" s="145" t="str">
        <f t="shared" si="136"/>
        <v/>
      </c>
      <c r="BF113" s="142" t="str">
        <f t="shared" si="137"/>
        <v/>
      </c>
      <c r="BG113" s="147" t="str">
        <f t="shared" si="138"/>
        <v/>
      </c>
      <c r="BH113" s="147" t="str">
        <f t="shared" si="139"/>
        <v/>
      </c>
      <c r="BI113" s="147" t="str">
        <f t="shared" si="140"/>
        <v/>
      </c>
      <c r="BJ113" s="145" t="str">
        <f t="shared" si="141"/>
        <v/>
      </c>
      <c r="BK113" s="227"/>
    </row>
    <row r="114" spans="2:63" ht="13.5" thickBot="1" x14ac:dyDescent="0.25">
      <c r="B114" s="151">
        <f>'Solar prot device - data'!B114</f>
        <v>100</v>
      </c>
      <c r="C114" s="251" t="str">
        <f>IF('Solar prot device - data'!C114&lt;&gt;"","Glazing"&amp;" + "&amp;'Solar prot device - data'!C114,"")</f>
        <v/>
      </c>
      <c r="D114" s="252"/>
      <c r="E114" s="252"/>
      <c r="F114" s="257" t="str">
        <f>IF('Solar prot device - data'!D114&lt;&gt;"",'Solar prot device - data'!D114,"")</f>
        <v/>
      </c>
      <c r="G114" s="160" t="str">
        <f>IF('Solar prot device - data'!E114&lt;&gt;"",'Solar prot device - data'!E114,"")</f>
        <v/>
      </c>
      <c r="H114" s="156" t="str">
        <f>IF('Solar prot device - data'!F114&lt;&gt;"",'Solar prot device - data'!F114,"")</f>
        <v/>
      </c>
      <c r="I114" s="258" t="str">
        <f>IF('Solar prot device - data'!G114&lt;&gt;"",'Solar prot device - data'!G114,"")</f>
        <v/>
      </c>
      <c r="J114" s="155" t="str">
        <f t="shared" si="92"/>
        <v/>
      </c>
      <c r="K114" s="160" t="str">
        <f t="shared" si="93"/>
        <v/>
      </c>
      <c r="L114" s="160" t="str">
        <f t="shared" si="94"/>
        <v/>
      </c>
      <c r="M114" s="160" t="str">
        <f t="shared" si="95"/>
        <v/>
      </c>
      <c r="N114" s="158" t="str">
        <f t="shared" si="96"/>
        <v/>
      </c>
      <c r="O114" s="155" t="str">
        <f t="shared" si="97"/>
        <v/>
      </c>
      <c r="P114" s="160" t="str">
        <f t="shared" si="98"/>
        <v/>
      </c>
      <c r="Q114" s="160" t="str">
        <f t="shared" si="99"/>
        <v/>
      </c>
      <c r="R114" s="160" t="str">
        <f t="shared" si="100"/>
        <v/>
      </c>
      <c r="S114" s="158" t="str">
        <f t="shared" si="101"/>
        <v/>
      </c>
      <c r="T114" s="155" t="str">
        <f t="shared" si="102"/>
        <v/>
      </c>
      <c r="U114" s="160" t="str">
        <f t="shared" si="103"/>
        <v/>
      </c>
      <c r="V114" s="160" t="str">
        <f t="shared" si="104"/>
        <v/>
      </c>
      <c r="W114" s="160" t="str">
        <f t="shared" si="105"/>
        <v/>
      </c>
      <c r="X114" s="158" t="str">
        <f t="shared" si="106"/>
        <v/>
      </c>
      <c r="Y114" s="94"/>
      <c r="Z114" s="155" t="str">
        <f t="shared" si="107"/>
        <v/>
      </c>
      <c r="AA114" s="160" t="str">
        <f t="shared" si="108"/>
        <v/>
      </c>
      <c r="AB114" s="160" t="str">
        <f t="shared" si="109"/>
        <v/>
      </c>
      <c r="AC114" s="160" t="str">
        <f t="shared" si="110"/>
        <v/>
      </c>
      <c r="AD114" s="158" t="str">
        <f t="shared" si="111"/>
        <v/>
      </c>
      <c r="AE114" s="155" t="str">
        <f t="shared" si="112"/>
        <v/>
      </c>
      <c r="AF114" s="160" t="str">
        <f t="shared" si="113"/>
        <v/>
      </c>
      <c r="AG114" s="160" t="str">
        <f t="shared" si="114"/>
        <v/>
      </c>
      <c r="AH114" s="160" t="str">
        <f t="shared" si="115"/>
        <v/>
      </c>
      <c r="AI114" s="158" t="str">
        <f t="shared" si="116"/>
        <v/>
      </c>
      <c r="AJ114" s="94"/>
      <c r="AK114" s="155" t="str">
        <f t="shared" si="117"/>
        <v/>
      </c>
      <c r="AL114" s="160" t="str">
        <f t="shared" si="118"/>
        <v/>
      </c>
      <c r="AM114" s="160" t="str">
        <f t="shared" si="119"/>
        <v/>
      </c>
      <c r="AN114" s="160" t="str">
        <f t="shared" si="120"/>
        <v/>
      </c>
      <c r="AO114" s="158" t="str">
        <f t="shared" si="121"/>
        <v/>
      </c>
      <c r="AP114" s="155" t="str">
        <f t="shared" si="122"/>
        <v/>
      </c>
      <c r="AQ114" s="160" t="str">
        <f t="shared" si="123"/>
        <v/>
      </c>
      <c r="AR114" s="160" t="str">
        <f t="shared" si="124"/>
        <v/>
      </c>
      <c r="AS114" s="160" t="str">
        <f t="shared" si="125"/>
        <v/>
      </c>
      <c r="AT114" s="158" t="str">
        <f t="shared" si="126"/>
        <v/>
      </c>
      <c r="AU114" s="250"/>
      <c r="AV114" s="155" t="str">
        <f t="shared" si="127"/>
        <v/>
      </c>
      <c r="AW114" s="160" t="str">
        <f t="shared" si="128"/>
        <v/>
      </c>
      <c r="AX114" s="160" t="str">
        <f t="shared" si="129"/>
        <v/>
      </c>
      <c r="AY114" s="160" t="str">
        <f t="shared" si="130"/>
        <v/>
      </c>
      <c r="AZ114" s="158" t="str">
        <f t="shared" si="131"/>
        <v/>
      </c>
      <c r="BA114" s="155" t="str">
        <f t="shared" si="132"/>
        <v/>
      </c>
      <c r="BB114" s="160" t="str">
        <f t="shared" si="133"/>
        <v/>
      </c>
      <c r="BC114" s="160" t="str">
        <f t="shared" si="134"/>
        <v/>
      </c>
      <c r="BD114" s="160" t="str">
        <f t="shared" si="135"/>
        <v/>
      </c>
      <c r="BE114" s="158" t="str">
        <f t="shared" si="136"/>
        <v/>
      </c>
      <c r="BF114" s="155" t="str">
        <f t="shared" si="137"/>
        <v/>
      </c>
      <c r="BG114" s="160" t="str">
        <f t="shared" si="138"/>
        <v/>
      </c>
      <c r="BH114" s="160" t="str">
        <f t="shared" si="139"/>
        <v/>
      </c>
      <c r="BI114" s="160" t="str">
        <f t="shared" si="140"/>
        <v/>
      </c>
      <c r="BJ114" s="158" t="str">
        <f t="shared" si="141"/>
        <v/>
      </c>
      <c r="BK114" s="227"/>
    </row>
  </sheetData>
  <sheetProtection algorithmName="SHA-512" hashValue="tGZbRZhahhJVrasZrNAwW8j3ZeT3s0k2KgnyVOxO4ZpCT+5RQViUdQdpZ+7I98P5LKFmwv7hvyhQ2PvXoEeNxA==" saltValue="8e/Qg/k3nQofnG8ipTiK7A==" spinCount="100000" sheet="1" objects="1" scenarios="1" selectLockedCells="1"/>
  <mergeCells count="16">
    <mergeCell ref="B11:N11"/>
    <mergeCell ref="B2:X2"/>
    <mergeCell ref="J12:X12"/>
    <mergeCell ref="Z12:AI12"/>
    <mergeCell ref="AK12:AT12"/>
    <mergeCell ref="AV12:BJ12"/>
    <mergeCell ref="J13:N13"/>
    <mergeCell ref="O13:S13"/>
    <mergeCell ref="T13:X13"/>
    <mergeCell ref="Z13:AD13"/>
    <mergeCell ref="AE13:AI13"/>
    <mergeCell ref="BF13:BJ13"/>
    <mergeCell ref="BA13:BE13"/>
    <mergeCell ref="AV13:AZ13"/>
    <mergeCell ref="AK13:AO13"/>
    <mergeCell ref="AP13:AT13"/>
  </mergeCells>
  <phoneticPr fontId="0" type="noConversion"/>
  <conditionalFormatting sqref="F15:I114">
    <cfRule type="cellIs" dxfId="5" priority="7" stopIfTrue="1" operator="greaterThan">
      <formula>1</formula>
    </cfRule>
    <cfRule type="cellIs" dxfId="4" priority="8" stopIfTrue="1" operator="lessThan">
      <formula>0</formula>
    </cfRule>
  </conditionalFormatting>
  <conditionalFormatting sqref="J28:L35 N28:Q35">
    <cfRule type="cellIs" dxfId="3" priority="5" stopIfTrue="1" operator="greaterThan">
      <formula>1</formula>
    </cfRule>
    <cfRule type="cellIs" dxfId="2" priority="6" stopIfTrue="1" operator="lessThan">
      <formula>0</formula>
    </cfRule>
  </conditionalFormatting>
  <conditionalFormatting sqref="S28:V35 W28:X28 X29:X36">
    <cfRule type="cellIs" dxfId="1" priority="1" stopIfTrue="1" operator="greaterThan">
      <formula>1</formula>
    </cfRule>
    <cfRule type="cellIs" dxfId="0" priority="2" stopIfTrue="1" operator="lessThan">
      <formula>0</formula>
    </cfRule>
  </conditionalFormatting>
  <pageMargins left="0.43307086614173229" right="0.74803149606299213" top="0.62992125984251968" bottom="0.98425196850393704" header="0.51181102362204722" footer="0.51181102362204722"/>
  <pageSetup paperSize="9" scale="86" fitToHeight="5" orientation="landscape" r:id="rId1"/>
  <headerFooter alignWithMargins="0">
    <oddFooter>&amp;LEN 13363-1&amp;R&amp;P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About</vt:lpstr>
      <vt:lpstr>Intro</vt:lpstr>
      <vt:lpstr>Definitions</vt:lpstr>
      <vt:lpstr>Glazing</vt:lpstr>
      <vt:lpstr>Solar prot device</vt:lpstr>
      <vt:lpstr>Solar prot device - data</vt:lpstr>
      <vt:lpstr>Results-1</vt:lpstr>
      <vt:lpstr>Results-2</vt:lpstr>
      <vt:lpstr>Results-3</vt:lpstr>
      <vt:lpstr>Update</vt:lpstr>
      <vt:lpstr>Blind</vt:lpstr>
      <vt:lpstr>Definitions</vt:lpstr>
      <vt:lpstr>'Solar prot device'!Glazing</vt:lpstr>
      <vt:lpstr>Glazing</vt:lpstr>
      <vt:lpstr>Definitions!Print_Area</vt:lpstr>
      <vt:lpstr>Glazing!Print_Area</vt:lpstr>
      <vt:lpstr>Intro!Print_Area</vt:lpstr>
      <vt:lpstr>'Results-1'!Print_Area</vt:lpstr>
      <vt:lpstr>'Results-2'!Print_Area</vt:lpstr>
      <vt:lpstr>'Results-3'!Print_Area</vt:lpstr>
      <vt:lpstr>'Solar prot device'!Print_Area</vt:lpstr>
      <vt:lpstr>'Solar prot device - data'!Print_Area</vt:lpstr>
      <vt:lpstr>'Results-3'!Results1</vt:lpstr>
      <vt:lpstr>Results1</vt:lpstr>
      <vt:lpstr>Results2</vt:lpstr>
    </vt:vector>
  </TitlesOfParts>
  <Manager>Nicolas Heijmans</Manager>
  <Company>WTCB-CSTC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Solar protection devices combined with glazing</dc:title>
  <dc:subject>Calculation of solar and ligt tranmittance - Simplified method</dc:subject>
  <dc:creator>WTCB-CSTC</dc:creator>
  <cp:keywords>Zonwerende voorziening; Protection solaire; NBN EN  13363-1</cp:keywords>
  <cp:lastModifiedBy>Gauthier Zarmati</cp:lastModifiedBy>
  <cp:revision>1</cp:revision>
  <cp:lastPrinted>2008-05-15T08:04:23Z</cp:lastPrinted>
  <dcterms:created xsi:type="dcterms:W3CDTF">2002-02-04T13:55:28Z</dcterms:created>
  <dcterms:modified xsi:type="dcterms:W3CDTF">2022-11-24T14:14:36Z</dcterms:modified>
  <cp:version>7</cp:version>
</cp:coreProperties>
</file>